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16380" windowHeight="8190" tabRatio="500"/>
  </bookViews>
  <sheets>
    <sheet name="ITP 4 trimestre" sheetId="1" r:id="rId1"/>
  </sheets>
  <definedNames>
    <definedName name="_xlnm.Print_Area" localSheetId="0">'ITP 4 trimestre'!$C$1:$M$267</definedName>
    <definedName name="_xlnm.Print_Titles" localSheetId="0">'ITP 4 trimestre'!$1:$1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66" i="1" l="1"/>
  <c r="H265" i="1"/>
  <c r="L265" i="1" s="1"/>
  <c r="M265" i="1" s="1"/>
  <c r="H264" i="1"/>
  <c r="L264" i="1" s="1"/>
  <c r="M264" i="1" s="1"/>
  <c r="L263" i="1"/>
  <c r="M263" i="1" s="1"/>
  <c r="H263" i="1"/>
  <c r="H262" i="1"/>
  <c r="L262" i="1" s="1"/>
  <c r="M262" i="1" s="1"/>
  <c r="M261" i="1"/>
  <c r="H261" i="1"/>
  <c r="L261" i="1" s="1"/>
  <c r="H260" i="1"/>
  <c r="L260" i="1" s="1"/>
  <c r="M260" i="1" s="1"/>
  <c r="L259" i="1"/>
  <c r="M259" i="1" s="1"/>
  <c r="H259" i="1"/>
  <c r="H258" i="1"/>
  <c r="L258" i="1" s="1"/>
  <c r="M258" i="1" s="1"/>
  <c r="H257" i="1"/>
  <c r="L257" i="1" s="1"/>
  <c r="M257" i="1" s="1"/>
  <c r="H256" i="1"/>
  <c r="L256" i="1" s="1"/>
  <c r="M256" i="1" s="1"/>
  <c r="L255" i="1"/>
  <c r="M255" i="1" s="1"/>
  <c r="H255" i="1"/>
  <c r="H254" i="1"/>
  <c r="L254" i="1" s="1"/>
  <c r="M254" i="1" s="1"/>
  <c r="M253" i="1"/>
  <c r="H253" i="1"/>
  <c r="L253" i="1" s="1"/>
  <c r="H252" i="1"/>
  <c r="L252" i="1" s="1"/>
  <c r="M252" i="1" s="1"/>
  <c r="L251" i="1"/>
  <c r="M251" i="1" s="1"/>
  <c r="H251" i="1"/>
  <c r="H250" i="1"/>
  <c r="L250" i="1" s="1"/>
  <c r="M250" i="1" s="1"/>
  <c r="H249" i="1"/>
  <c r="L249" i="1" s="1"/>
  <c r="M249" i="1" s="1"/>
  <c r="H248" i="1"/>
  <c r="L248" i="1" s="1"/>
  <c r="M248" i="1" s="1"/>
  <c r="L247" i="1"/>
  <c r="M247" i="1" s="1"/>
  <c r="H247" i="1"/>
  <c r="H246" i="1"/>
  <c r="L246" i="1" s="1"/>
  <c r="M246" i="1" s="1"/>
  <c r="M245" i="1"/>
  <c r="H245" i="1"/>
  <c r="L245" i="1" s="1"/>
  <c r="H244" i="1"/>
  <c r="L244" i="1" s="1"/>
  <c r="M244" i="1" s="1"/>
  <c r="L243" i="1"/>
  <c r="M243" i="1" s="1"/>
  <c r="H243" i="1"/>
  <c r="H242" i="1"/>
  <c r="L242" i="1" s="1"/>
  <c r="M242" i="1" s="1"/>
  <c r="H241" i="1"/>
  <c r="L241" i="1" s="1"/>
  <c r="M241" i="1" s="1"/>
  <c r="H240" i="1"/>
  <c r="L240" i="1" s="1"/>
  <c r="M240" i="1" s="1"/>
  <c r="L239" i="1"/>
  <c r="M239" i="1" s="1"/>
  <c r="H239" i="1"/>
  <c r="H238" i="1"/>
  <c r="L238" i="1" s="1"/>
  <c r="M238" i="1" s="1"/>
  <c r="M237" i="1"/>
  <c r="H237" i="1"/>
  <c r="L237" i="1" s="1"/>
  <c r="H236" i="1"/>
  <c r="L236" i="1" s="1"/>
  <c r="M236" i="1" s="1"/>
  <c r="L235" i="1"/>
  <c r="M235" i="1" s="1"/>
  <c r="H235" i="1"/>
  <c r="H234" i="1"/>
  <c r="L234" i="1" s="1"/>
  <c r="M234" i="1" s="1"/>
  <c r="H233" i="1"/>
  <c r="L233" i="1" s="1"/>
  <c r="M233" i="1" s="1"/>
  <c r="H232" i="1"/>
  <c r="L232" i="1" s="1"/>
  <c r="M232" i="1" s="1"/>
  <c r="L231" i="1"/>
  <c r="M231" i="1" s="1"/>
  <c r="H231" i="1"/>
  <c r="H230" i="1"/>
  <c r="L230" i="1" s="1"/>
  <c r="M230" i="1" s="1"/>
  <c r="M229" i="1"/>
  <c r="H229" i="1"/>
  <c r="L229" i="1" s="1"/>
  <c r="H228" i="1"/>
  <c r="L228" i="1" s="1"/>
  <c r="M228" i="1" s="1"/>
  <c r="L227" i="1"/>
  <c r="M227" i="1" s="1"/>
  <c r="H227" i="1"/>
  <c r="H226" i="1"/>
  <c r="L226" i="1" s="1"/>
  <c r="M226" i="1" s="1"/>
  <c r="H225" i="1"/>
  <c r="L225" i="1" s="1"/>
  <c r="M225" i="1" s="1"/>
  <c r="H224" i="1"/>
  <c r="L224" i="1" s="1"/>
  <c r="M224" i="1" s="1"/>
  <c r="L223" i="1"/>
  <c r="M223" i="1" s="1"/>
  <c r="H223" i="1"/>
  <c r="H222" i="1"/>
  <c r="L222" i="1" s="1"/>
  <c r="M222" i="1" s="1"/>
  <c r="M221" i="1"/>
  <c r="H221" i="1"/>
  <c r="L221" i="1" s="1"/>
  <c r="H220" i="1"/>
  <c r="L220" i="1" s="1"/>
  <c r="M220" i="1" s="1"/>
  <c r="L219" i="1"/>
  <c r="M219" i="1" s="1"/>
  <c r="H219" i="1"/>
  <c r="H218" i="1"/>
  <c r="L218" i="1" s="1"/>
  <c r="M218" i="1" s="1"/>
  <c r="H217" i="1"/>
  <c r="L217" i="1" s="1"/>
  <c r="M217" i="1" s="1"/>
  <c r="H216" i="1"/>
  <c r="L216" i="1" s="1"/>
  <c r="M216" i="1" s="1"/>
  <c r="L215" i="1"/>
  <c r="M215" i="1" s="1"/>
  <c r="H215" i="1"/>
  <c r="H214" i="1"/>
  <c r="L214" i="1" s="1"/>
  <c r="M214" i="1" s="1"/>
  <c r="H213" i="1"/>
  <c r="L213" i="1" s="1"/>
  <c r="M213" i="1" s="1"/>
  <c r="H212" i="1"/>
  <c r="L212" i="1" s="1"/>
  <c r="M212" i="1" s="1"/>
  <c r="L211" i="1"/>
  <c r="M211" i="1" s="1"/>
  <c r="H211" i="1"/>
  <c r="H210" i="1"/>
  <c r="L210" i="1" s="1"/>
  <c r="M210" i="1" s="1"/>
  <c r="H209" i="1"/>
  <c r="L209" i="1" s="1"/>
  <c r="M209" i="1" s="1"/>
  <c r="H208" i="1"/>
  <c r="L208" i="1" s="1"/>
  <c r="M208" i="1" s="1"/>
  <c r="L207" i="1"/>
  <c r="M207" i="1" s="1"/>
  <c r="H207" i="1"/>
  <c r="H206" i="1"/>
  <c r="L206" i="1" s="1"/>
  <c r="M206" i="1" s="1"/>
  <c r="H205" i="1"/>
  <c r="L205" i="1" s="1"/>
  <c r="M205" i="1" s="1"/>
  <c r="H204" i="1"/>
  <c r="L204" i="1" s="1"/>
  <c r="M204" i="1" s="1"/>
  <c r="L203" i="1"/>
  <c r="M203" i="1" s="1"/>
  <c r="H203" i="1"/>
  <c r="H202" i="1"/>
  <c r="L202" i="1" s="1"/>
  <c r="M202" i="1" s="1"/>
  <c r="H201" i="1"/>
  <c r="L201" i="1" s="1"/>
  <c r="M201" i="1" s="1"/>
  <c r="H200" i="1"/>
  <c r="L200" i="1" s="1"/>
  <c r="M200" i="1" s="1"/>
  <c r="L199" i="1"/>
  <c r="M199" i="1" s="1"/>
  <c r="H199" i="1"/>
  <c r="H198" i="1"/>
  <c r="L198" i="1" s="1"/>
  <c r="M198" i="1" s="1"/>
  <c r="H197" i="1"/>
  <c r="L197" i="1" s="1"/>
  <c r="M197" i="1" s="1"/>
  <c r="H196" i="1"/>
  <c r="L196" i="1" s="1"/>
  <c r="M196" i="1" s="1"/>
  <c r="L195" i="1"/>
  <c r="M195" i="1" s="1"/>
  <c r="H195" i="1"/>
  <c r="H194" i="1"/>
  <c r="L194" i="1" s="1"/>
  <c r="M194" i="1" s="1"/>
  <c r="H193" i="1"/>
  <c r="L193" i="1" s="1"/>
  <c r="M193" i="1" s="1"/>
  <c r="H192" i="1"/>
  <c r="L192" i="1" s="1"/>
  <c r="M192" i="1" s="1"/>
  <c r="L191" i="1"/>
  <c r="M191" i="1" s="1"/>
  <c r="H191" i="1"/>
  <c r="H190" i="1"/>
  <c r="L190" i="1" s="1"/>
  <c r="M190" i="1" s="1"/>
  <c r="H189" i="1"/>
  <c r="L189" i="1" s="1"/>
  <c r="M189" i="1" s="1"/>
  <c r="H188" i="1"/>
  <c r="L188" i="1" s="1"/>
  <c r="M188" i="1" s="1"/>
  <c r="L187" i="1"/>
  <c r="M187" i="1" s="1"/>
  <c r="H187" i="1"/>
  <c r="H186" i="1"/>
  <c r="L186" i="1" s="1"/>
  <c r="M186" i="1" s="1"/>
  <c r="M185" i="1"/>
  <c r="H185" i="1"/>
  <c r="L185" i="1" s="1"/>
  <c r="L184" i="1"/>
  <c r="M184" i="1" s="1"/>
  <c r="H184" i="1"/>
  <c r="L183" i="1"/>
  <c r="M183" i="1" s="1"/>
  <c r="H183" i="1"/>
  <c r="H182" i="1"/>
  <c r="L182" i="1" s="1"/>
  <c r="M182" i="1" s="1"/>
  <c r="H181" i="1"/>
  <c r="L181" i="1" s="1"/>
  <c r="M181" i="1" s="1"/>
  <c r="L180" i="1"/>
  <c r="M180" i="1" s="1"/>
  <c r="H180" i="1"/>
  <c r="L179" i="1"/>
  <c r="M179" i="1" s="1"/>
  <c r="H179" i="1"/>
  <c r="H178" i="1"/>
  <c r="L178" i="1" s="1"/>
  <c r="M178" i="1" s="1"/>
  <c r="M177" i="1"/>
  <c r="H177" i="1"/>
  <c r="L177" i="1" s="1"/>
  <c r="L176" i="1"/>
  <c r="M176" i="1" s="1"/>
  <c r="H176" i="1"/>
  <c r="L175" i="1"/>
  <c r="M175" i="1" s="1"/>
  <c r="H175" i="1"/>
  <c r="H174" i="1"/>
  <c r="L174" i="1" s="1"/>
  <c r="M174" i="1" s="1"/>
  <c r="M173" i="1"/>
  <c r="H173" i="1"/>
  <c r="L173" i="1" s="1"/>
  <c r="H172" i="1"/>
  <c r="L172" i="1" s="1"/>
  <c r="M172" i="1" s="1"/>
  <c r="L171" i="1"/>
  <c r="M171" i="1" s="1"/>
  <c r="H171" i="1"/>
  <c r="H170" i="1"/>
  <c r="L170" i="1" s="1"/>
  <c r="M170" i="1" s="1"/>
  <c r="M169" i="1"/>
  <c r="H169" i="1"/>
  <c r="L169" i="1" s="1"/>
  <c r="L168" i="1"/>
  <c r="M168" i="1" s="1"/>
  <c r="H168" i="1"/>
  <c r="L167" i="1"/>
  <c r="M167" i="1" s="1"/>
  <c r="H167" i="1"/>
  <c r="H166" i="1"/>
  <c r="L166" i="1" s="1"/>
  <c r="M166" i="1" s="1"/>
  <c r="H165" i="1"/>
  <c r="L165" i="1" s="1"/>
  <c r="M165" i="1" s="1"/>
  <c r="H164" i="1"/>
  <c r="L164" i="1" s="1"/>
  <c r="M164" i="1" s="1"/>
  <c r="L163" i="1"/>
  <c r="M163" i="1" s="1"/>
  <c r="H163" i="1"/>
  <c r="H162" i="1"/>
  <c r="L162" i="1" s="1"/>
  <c r="M162" i="1" s="1"/>
  <c r="M161" i="1"/>
  <c r="H161" i="1"/>
  <c r="L161" i="1" s="1"/>
  <c r="L160" i="1"/>
  <c r="M160" i="1" s="1"/>
  <c r="H160" i="1"/>
  <c r="L159" i="1"/>
  <c r="M159" i="1" s="1"/>
  <c r="H159" i="1"/>
  <c r="H158" i="1"/>
  <c r="L158" i="1" s="1"/>
  <c r="M158" i="1" s="1"/>
  <c r="H157" i="1"/>
  <c r="L157" i="1" s="1"/>
  <c r="M157" i="1" s="1"/>
  <c r="H156" i="1"/>
  <c r="L156" i="1" s="1"/>
  <c r="M156" i="1" s="1"/>
  <c r="L155" i="1"/>
  <c r="M155" i="1" s="1"/>
  <c r="H155" i="1"/>
  <c r="H154" i="1"/>
  <c r="L154" i="1" s="1"/>
  <c r="M154" i="1" s="1"/>
  <c r="M153" i="1"/>
  <c r="H153" i="1"/>
  <c r="L153" i="1" s="1"/>
  <c r="L152" i="1"/>
  <c r="M152" i="1" s="1"/>
  <c r="H152" i="1"/>
  <c r="L151" i="1"/>
  <c r="M151" i="1" s="1"/>
  <c r="H151" i="1"/>
  <c r="H150" i="1"/>
  <c r="L150" i="1" s="1"/>
  <c r="M150" i="1" s="1"/>
  <c r="H149" i="1"/>
  <c r="L149" i="1" s="1"/>
  <c r="M149" i="1" s="1"/>
  <c r="H148" i="1"/>
  <c r="L148" i="1" s="1"/>
  <c r="M148" i="1" s="1"/>
  <c r="L147" i="1"/>
  <c r="M147" i="1" s="1"/>
  <c r="H147" i="1"/>
  <c r="H146" i="1"/>
  <c r="L146" i="1" s="1"/>
  <c r="M146" i="1" s="1"/>
  <c r="M145" i="1"/>
  <c r="H145" i="1"/>
  <c r="L145" i="1" s="1"/>
  <c r="L144" i="1"/>
  <c r="M144" i="1" s="1"/>
  <c r="H144" i="1"/>
  <c r="L143" i="1"/>
  <c r="M143" i="1" s="1"/>
  <c r="H143" i="1"/>
  <c r="H142" i="1"/>
  <c r="L142" i="1" s="1"/>
  <c r="M142" i="1" s="1"/>
  <c r="H141" i="1"/>
  <c r="L141" i="1" s="1"/>
  <c r="M141" i="1" s="1"/>
  <c r="H140" i="1"/>
  <c r="L140" i="1" s="1"/>
  <c r="M140" i="1" s="1"/>
  <c r="L139" i="1"/>
  <c r="M139" i="1" s="1"/>
  <c r="H139" i="1"/>
  <c r="H138" i="1"/>
  <c r="L138" i="1" s="1"/>
  <c r="M138" i="1" s="1"/>
  <c r="M137" i="1"/>
  <c r="H137" i="1"/>
  <c r="L137" i="1" s="1"/>
  <c r="H136" i="1"/>
  <c r="L136" i="1" s="1"/>
  <c r="M136" i="1" s="1"/>
  <c r="L135" i="1"/>
  <c r="M135" i="1" s="1"/>
  <c r="H135" i="1"/>
  <c r="H134" i="1"/>
  <c r="L134" i="1" s="1"/>
  <c r="M134" i="1" s="1"/>
  <c r="H133" i="1"/>
  <c r="L133" i="1" s="1"/>
  <c r="M133" i="1" s="1"/>
  <c r="L132" i="1"/>
  <c r="M132" i="1" s="1"/>
  <c r="H132" i="1"/>
  <c r="L131" i="1"/>
  <c r="M131" i="1" s="1"/>
  <c r="H131" i="1"/>
  <c r="H130" i="1"/>
  <c r="L130" i="1" s="1"/>
  <c r="M130" i="1" s="1"/>
  <c r="H129" i="1"/>
  <c r="L129" i="1" s="1"/>
  <c r="M129" i="1" s="1"/>
  <c r="L128" i="1"/>
  <c r="M128" i="1" s="1"/>
  <c r="H128" i="1"/>
  <c r="L127" i="1"/>
  <c r="M127" i="1" s="1"/>
  <c r="H127" i="1"/>
  <c r="H126" i="1"/>
  <c r="L126" i="1" s="1"/>
  <c r="M126" i="1" s="1"/>
  <c r="M125" i="1"/>
  <c r="H125" i="1"/>
  <c r="L125" i="1" s="1"/>
  <c r="H124" i="1"/>
  <c r="L124" i="1" s="1"/>
  <c r="M124" i="1" s="1"/>
  <c r="L123" i="1"/>
  <c r="M123" i="1" s="1"/>
  <c r="H123" i="1"/>
  <c r="H122" i="1"/>
  <c r="L122" i="1" s="1"/>
  <c r="M122" i="1" s="1"/>
  <c r="M121" i="1"/>
  <c r="H121" i="1"/>
  <c r="L121" i="1" s="1"/>
  <c r="L120" i="1"/>
  <c r="M120" i="1" s="1"/>
  <c r="H120" i="1"/>
  <c r="L119" i="1"/>
  <c r="M119" i="1" s="1"/>
  <c r="H119" i="1"/>
  <c r="H118" i="1"/>
  <c r="L118" i="1" s="1"/>
  <c r="M118" i="1" s="1"/>
  <c r="H117" i="1"/>
  <c r="L117" i="1" s="1"/>
  <c r="M117" i="1" s="1"/>
  <c r="H116" i="1"/>
  <c r="L116" i="1" s="1"/>
  <c r="M116" i="1" s="1"/>
  <c r="L115" i="1"/>
  <c r="M115" i="1" s="1"/>
  <c r="H115" i="1"/>
  <c r="H114" i="1"/>
  <c r="L114" i="1" s="1"/>
  <c r="M114" i="1" s="1"/>
  <c r="M113" i="1"/>
  <c r="H113" i="1"/>
  <c r="L113" i="1" s="1"/>
  <c r="L112" i="1"/>
  <c r="M112" i="1" s="1"/>
  <c r="H112" i="1"/>
  <c r="L111" i="1"/>
  <c r="M111" i="1" s="1"/>
  <c r="H111" i="1"/>
  <c r="H110" i="1"/>
  <c r="L110" i="1" s="1"/>
  <c r="M110" i="1" s="1"/>
  <c r="H109" i="1"/>
  <c r="L109" i="1" s="1"/>
  <c r="M109" i="1" s="1"/>
  <c r="H108" i="1"/>
  <c r="L108" i="1" s="1"/>
  <c r="M108" i="1" s="1"/>
  <c r="L107" i="1"/>
  <c r="M107" i="1" s="1"/>
  <c r="H107" i="1"/>
  <c r="H106" i="1"/>
  <c r="L106" i="1" s="1"/>
  <c r="M106" i="1" s="1"/>
  <c r="M105" i="1"/>
  <c r="H105" i="1"/>
  <c r="L105" i="1" s="1"/>
  <c r="L104" i="1"/>
  <c r="M104" i="1" s="1"/>
  <c r="H104" i="1"/>
  <c r="L103" i="1"/>
  <c r="M103" i="1" s="1"/>
  <c r="H103" i="1"/>
  <c r="H102" i="1"/>
  <c r="L102" i="1" s="1"/>
  <c r="M102" i="1" s="1"/>
  <c r="H101" i="1"/>
  <c r="L101" i="1" s="1"/>
  <c r="M101" i="1" s="1"/>
  <c r="H100" i="1"/>
  <c r="L100" i="1" s="1"/>
  <c r="M100" i="1" s="1"/>
  <c r="L99" i="1"/>
  <c r="M99" i="1" s="1"/>
  <c r="H99" i="1"/>
  <c r="H98" i="1"/>
  <c r="L98" i="1" s="1"/>
  <c r="M98" i="1" s="1"/>
  <c r="M97" i="1"/>
  <c r="H97" i="1"/>
  <c r="L97" i="1" s="1"/>
  <c r="L96" i="1"/>
  <c r="M96" i="1" s="1"/>
  <c r="H96" i="1"/>
  <c r="L95" i="1"/>
  <c r="M95" i="1" s="1"/>
  <c r="H95" i="1"/>
  <c r="H94" i="1"/>
  <c r="L94" i="1" s="1"/>
  <c r="M94" i="1" s="1"/>
  <c r="H93" i="1"/>
  <c r="L93" i="1" s="1"/>
  <c r="M93" i="1" s="1"/>
  <c r="H92" i="1"/>
  <c r="L92" i="1" s="1"/>
  <c r="M92" i="1" s="1"/>
  <c r="L91" i="1"/>
  <c r="M91" i="1" s="1"/>
  <c r="H91" i="1"/>
  <c r="H90" i="1"/>
  <c r="L90" i="1" s="1"/>
  <c r="M90" i="1" s="1"/>
  <c r="M89" i="1"/>
  <c r="H89" i="1"/>
  <c r="L89" i="1" s="1"/>
  <c r="H88" i="1"/>
  <c r="L88" i="1" s="1"/>
  <c r="M88" i="1" s="1"/>
  <c r="L87" i="1"/>
  <c r="M87" i="1" s="1"/>
  <c r="H87" i="1"/>
  <c r="H86" i="1"/>
  <c r="L86" i="1" s="1"/>
  <c r="M86" i="1" s="1"/>
  <c r="H85" i="1"/>
  <c r="L85" i="1" s="1"/>
  <c r="M85" i="1" s="1"/>
  <c r="L84" i="1"/>
  <c r="M84" i="1" s="1"/>
  <c r="H84" i="1"/>
  <c r="L83" i="1"/>
  <c r="M83" i="1" s="1"/>
  <c r="H83" i="1"/>
  <c r="H82" i="1"/>
  <c r="L82" i="1" s="1"/>
  <c r="M82" i="1" s="1"/>
  <c r="H81" i="1"/>
  <c r="L81" i="1" s="1"/>
  <c r="M81" i="1" s="1"/>
  <c r="L80" i="1"/>
  <c r="M80" i="1" s="1"/>
  <c r="H80" i="1"/>
  <c r="L79" i="1"/>
  <c r="M79" i="1" s="1"/>
  <c r="H79" i="1"/>
  <c r="H78" i="1"/>
  <c r="L78" i="1" s="1"/>
  <c r="M78" i="1" s="1"/>
  <c r="M77" i="1"/>
  <c r="H77" i="1"/>
  <c r="L77" i="1" s="1"/>
  <c r="H76" i="1"/>
  <c r="L76" i="1" s="1"/>
  <c r="M76" i="1" s="1"/>
  <c r="L75" i="1"/>
  <c r="M75" i="1" s="1"/>
  <c r="H75" i="1"/>
  <c r="H74" i="1"/>
  <c r="L74" i="1" s="1"/>
  <c r="M74" i="1" s="1"/>
  <c r="M73" i="1"/>
  <c r="H73" i="1"/>
  <c r="L73" i="1" s="1"/>
  <c r="L72" i="1"/>
  <c r="M72" i="1" s="1"/>
  <c r="H72" i="1"/>
  <c r="L71" i="1"/>
  <c r="M71" i="1" s="1"/>
  <c r="H71" i="1"/>
  <c r="H70" i="1"/>
  <c r="L70" i="1" s="1"/>
  <c r="M70" i="1" s="1"/>
  <c r="H69" i="1"/>
  <c r="L69" i="1" s="1"/>
  <c r="M69" i="1" s="1"/>
  <c r="H68" i="1"/>
  <c r="L68" i="1" s="1"/>
  <c r="M68" i="1" s="1"/>
  <c r="L67" i="1"/>
  <c r="M67" i="1" s="1"/>
  <c r="H67" i="1"/>
  <c r="H66" i="1"/>
  <c r="L66" i="1" s="1"/>
  <c r="M66" i="1" s="1"/>
  <c r="M65" i="1"/>
  <c r="H65" i="1"/>
  <c r="L65" i="1" s="1"/>
  <c r="L64" i="1"/>
  <c r="M64" i="1" s="1"/>
  <c r="H64" i="1"/>
  <c r="L63" i="1"/>
  <c r="M63" i="1" s="1"/>
  <c r="H63" i="1"/>
  <c r="H62" i="1"/>
  <c r="L62" i="1" s="1"/>
  <c r="M62" i="1" s="1"/>
  <c r="H61" i="1"/>
  <c r="L61" i="1" s="1"/>
  <c r="M61" i="1" s="1"/>
  <c r="H60" i="1"/>
  <c r="L60" i="1" s="1"/>
  <c r="M60" i="1" s="1"/>
  <c r="L59" i="1"/>
  <c r="M59" i="1" s="1"/>
  <c r="H59" i="1"/>
  <c r="H58" i="1"/>
  <c r="L58" i="1" s="1"/>
  <c r="M58" i="1" s="1"/>
  <c r="M57" i="1"/>
  <c r="H57" i="1"/>
  <c r="L57" i="1" s="1"/>
  <c r="L56" i="1"/>
  <c r="M56" i="1" s="1"/>
  <c r="H56" i="1"/>
  <c r="L55" i="1"/>
  <c r="M55" i="1" s="1"/>
  <c r="H55" i="1"/>
  <c r="H54" i="1"/>
  <c r="L54" i="1" s="1"/>
  <c r="M54" i="1" s="1"/>
  <c r="H53" i="1"/>
  <c r="L53" i="1" s="1"/>
  <c r="M53" i="1" s="1"/>
  <c r="H52" i="1"/>
  <c r="L52" i="1" s="1"/>
  <c r="M52" i="1" s="1"/>
  <c r="L51" i="1"/>
  <c r="M51" i="1" s="1"/>
  <c r="H51" i="1"/>
  <c r="H50" i="1"/>
  <c r="L50" i="1" s="1"/>
  <c r="M50" i="1" s="1"/>
  <c r="M49" i="1"/>
  <c r="H49" i="1"/>
  <c r="L49" i="1" s="1"/>
  <c r="L48" i="1"/>
  <c r="M48" i="1" s="1"/>
  <c r="H48" i="1"/>
  <c r="L47" i="1"/>
  <c r="M47" i="1" s="1"/>
  <c r="H47" i="1"/>
  <c r="H46" i="1"/>
  <c r="L46" i="1" s="1"/>
  <c r="M46" i="1" s="1"/>
  <c r="H45" i="1"/>
  <c r="L45" i="1" s="1"/>
  <c r="M45" i="1" s="1"/>
  <c r="H44" i="1"/>
  <c r="L44" i="1" s="1"/>
  <c r="M44" i="1" s="1"/>
  <c r="L43" i="1"/>
  <c r="M43" i="1" s="1"/>
  <c r="H43" i="1"/>
  <c r="H42" i="1"/>
  <c r="L42" i="1" s="1"/>
  <c r="M42" i="1" s="1"/>
  <c r="M41" i="1"/>
  <c r="H41" i="1"/>
  <c r="L41" i="1" s="1"/>
  <c r="H40" i="1"/>
  <c r="L40" i="1" s="1"/>
  <c r="M40" i="1" s="1"/>
  <c r="L39" i="1"/>
  <c r="M39" i="1" s="1"/>
  <c r="H39" i="1"/>
  <c r="H38" i="1"/>
  <c r="L38" i="1" s="1"/>
  <c r="M38" i="1" s="1"/>
  <c r="H37" i="1"/>
  <c r="L37" i="1" s="1"/>
  <c r="M37" i="1" s="1"/>
  <c r="L36" i="1"/>
  <c r="M36" i="1" s="1"/>
  <c r="H36" i="1"/>
  <c r="L35" i="1"/>
  <c r="M35" i="1" s="1"/>
  <c r="H35" i="1"/>
  <c r="H34" i="1"/>
  <c r="L34" i="1" s="1"/>
  <c r="M34" i="1" s="1"/>
  <c r="H33" i="1"/>
  <c r="L33" i="1" s="1"/>
  <c r="M33" i="1" s="1"/>
  <c r="L32" i="1"/>
  <c r="M32" i="1" s="1"/>
  <c r="H32" i="1"/>
  <c r="L31" i="1"/>
  <c r="M31" i="1" s="1"/>
  <c r="H31" i="1"/>
  <c r="H30" i="1"/>
  <c r="L30" i="1" s="1"/>
  <c r="M30" i="1" s="1"/>
  <c r="M29" i="1"/>
  <c r="H29" i="1"/>
  <c r="L29" i="1" s="1"/>
  <c r="H28" i="1"/>
  <c r="L28" i="1" s="1"/>
  <c r="M28" i="1" s="1"/>
  <c r="H27" i="1"/>
  <c r="L27" i="1" s="1"/>
  <c r="M27" i="1" s="1"/>
  <c r="H26" i="1"/>
  <c r="L26" i="1" s="1"/>
  <c r="M26" i="1" s="1"/>
  <c r="M25" i="1"/>
  <c r="H25" i="1"/>
  <c r="L25" i="1" s="1"/>
  <c r="L24" i="1"/>
  <c r="M24" i="1" s="1"/>
  <c r="H24" i="1"/>
  <c r="L23" i="1"/>
  <c r="M23" i="1" s="1"/>
  <c r="H23" i="1"/>
  <c r="H22" i="1"/>
  <c r="L22" i="1" s="1"/>
  <c r="M22" i="1" s="1"/>
  <c r="H21" i="1"/>
  <c r="L21" i="1" s="1"/>
  <c r="M21" i="1" s="1"/>
  <c r="H20" i="1"/>
  <c r="L20" i="1" s="1"/>
  <c r="M20" i="1" s="1"/>
  <c r="H19" i="1"/>
  <c r="L19" i="1" s="1"/>
  <c r="M19" i="1" s="1"/>
  <c r="H18" i="1"/>
  <c r="L18" i="1" s="1"/>
  <c r="M18" i="1" s="1"/>
  <c r="M17" i="1"/>
  <c r="H17" i="1"/>
  <c r="L17" i="1" s="1"/>
  <c r="L16" i="1"/>
  <c r="M16" i="1" s="1"/>
  <c r="H16" i="1"/>
  <c r="L15" i="1"/>
  <c r="M15" i="1" s="1"/>
  <c r="H15" i="1"/>
  <c r="H14" i="1"/>
  <c r="L14" i="1" s="1"/>
  <c r="M14" i="1" s="1"/>
  <c r="H13" i="1"/>
  <c r="L13" i="1" s="1"/>
  <c r="M13" i="1" s="1"/>
  <c r="H12" i="1"/>
  <c r="L12" i="1" s="1"/>
  <c r="M12" i="1" s="1"/>
  <c r="H11" i="1"/>
  <c r="L11" i="1" s="1"/>
  <c r="M11" i="1" s="1"/>
  <c r="H10" i="1"/>
  <c r="L10" i="1" s="1"/>
  <c r="M10" i="1" s="1"/>
  <c r="M9" i="1"/>
  <c r="H9" i="1"/>
  <c r="L9" i="1" s="1"/>
  <c r="L8" i="1"/>
  <c r="M8" i="1" s="1"/>
  <c r="H8" i="1"/>
  <c r="L7" i="1"/>
  <c r="M7" i="1" s="1"/>
  <c r="H7" i="1"/>
  <c r="H6" i="1"/>
  <c r="L6" i="1" s="1"/>
  <c r="M6" i="1" s="1"/>
  <c r="H5" i="1"/>
  <c r="L5" i="1" s="1"/>
  <c r="M5" i="1" s="1"/>
  <c r="H4" i="1"/>
  <c r="L4" i="1" s="1"/>
  <c r="M4" i="1" s="1"/>
  <c r="H3" i="1"/>
  <c r="L3" i="1" s="1"/>
  <c r="M3" i="1" s="1"/>
  <c r="M266" i="1" l="1"/>
  <c r="M267" i="1" s="1"/>
</calcChain>
</file>

<file path=xl/sharedStrings.xml><?xml version="1.0" encoding="utf-8"?>
<sst xmlns="http://schemas.openxmlformats.org/spreadsheetml/2006/main" count="1463" uniqueCount="602">
  <si>
    <t>INDICATORE di TEMPESTIVITA' dei PAGAMENTI  3 TRIMESTRE 2024</t>
  </si>
  <si>
    <t>Fornitore</t>
  </si>
  <si>
    <t>numero fattura</t>
  </si>
  <si>
    <t>data emissione fattura</t>
  </si>
  <si>
    <t>data Prot.</t>
  </si>
  <si>
    <t>data scadenza pagamento</t>
  </si>
  <si>
    <t>numero mandato</t>
  </si>
  <si>
    <t>data effettivo pagamento</t>
  </si>
  <si>
    <t>importo</t>
  </si>
  <si>
    <t>Giorni ritardo/anticipo</t>
  </si>
  <si>
    <t>coefficiente</t>
  </si>
  <si>
    <t>6/1023/4</t>
  </si>
  <si>
    <t>DE LUCA FRANCESCO</t>
  </si>
  <si>
    <t>FT N. 6 DEL 07.05.2024 - RILIEVI ACCERT E REL GEOLOGICA - 18IR309 - DC401-24</t>
  </si>
  <si>
    <t xml:space="preserve">FT N. 6 </t>
  </si>
  <si>
    <t>07.05.2024</t>
  </si>
  <si>
    <t>CONSORZIO STABILE OLIMPIA</t>
  </si>
  <si>
    <t>FT N. 6 DEL 03.06.2024 - SAL N4 BIS F.DO ADEG PREZZI - 18IR883 - DC402-24</t>
  </si>
  <si>
    <t>FT N. 6</t>
  </si>
  <si>
    <t xml:space="preserve"> 03.06.2024</t>
  </si>
  <si>
    <t>NARDI GIUSEPPE/IIT18W0303216201010000004856/CRO:56123237502</t>
  </si>
  <si>
    <t>Pagamento Erario</t>
  </si>
  <si>
    <t>BASSARELLI FRANCESCO</t>
  </si>
  <si>
    <t>FT N. 10 DEL 06.06.2024 - DL AL III SAL - 18IR699 - DC 408-2024</t>
  </si>
  <si>
    <t>FT N. 10</t>
  </si>
  <si>
    <t>06.06.2024</t>
  </si>
  <si>
    <t>03/07/2024</t>
  </si>
  <si>
    <t>LA BARBERA ADRIANO/IIT47N0200816202000430040493/CRO:56126999109</t>
  </si>
  <si>
    <t>02/07/2024</t>
  </si>
  <si>
    <t>ALBANENE GEOM GIOVANNI</t>
  </si>
  <si>
    <t>FT N. 14 DEL 04.06.2024 - ACC RILIEV TOPOGRAFICI - 18IR945 - DC 409-24</t>
  </si>
  <si>
    <t>FT N. 14</t>
  </si>
  <si>
    <t>04.06.2024</t>
  </si>
  <si>
    <t>SPEED SRL/IIT09K0306902478100000018672/CRO:56126999311</t>
  </si>
  <si>
    <t>AG. ENTRATE-RISCOSSIONE RC</t>
  </si>
  <si>
    <t>RIC 1 DEL 15.02.24 - ATTO PIGNOR FASC 94-2024-92522 - 18IR945 - DC 40924</t>
  </si>
  <si>
    <t>RIC 1</t>
  </si>
  <si>
    <t>15.02.24</t>
  </si>
  <si>
    <t>8/1203/12</t>
  </si>
  <si>
    <t>GRECO ANGELO/IIT64X0706280800000000102098/CRO:56126999500</t>
  </si>
  <si>
    <t>NARDI GIUSEPPE</t>
  </si>
  <si>
    <t>FT N.15 DEL 07.07.24 - COMP SA PARTE VARIABILE OBV II TRIM 24 OLTRE RS -ART 3 CONTR</t>
  </si>
  <si>
    <t>FT N.15</t>
  </si>
  <si>
    <t>01.07.24</t>
  </si>
  <si>
    <t>CAIRORCS MEDIA S.P.A./IIT10P0306909537100000008862/CRO:56126999702</t>
  </si>
  <si>
    <t>MOTTA GIOVANNI</t>
  </si>
  <si>
    <t>FT N. 4 DEL 13.06.2024 - QP PROG+CSP - 18IR287 - DC 410-24</t>
  </si>
  <si>
    <t>FT N. 4</t>
  </si>
  <si>
    <t>13.06.2024</t>
  </si>
  <si>
    <t>MARADEI GIUSEPPE/IIT09B0200880671000004145862/CRO:56127000005</t>
  </si>
  <si>
    <t>HYPRO SRL</t>
  </si>
  <si>
    <t>FT N. 139 DEL 13.06.2024 - PROG+CSP - 18IR287 - DC 410-24</t>
  </si>
  <si>
    <t>FT N. 139</t>
  </si>
  <si>
    <t>BENNARDO CARMINE/IIT20E0306916206100000014134/CRO:56127000106</t>
  </si>
  <si>
    <t>E3 SOC. COOP.</t>
  </si>
  <si>
    <t>FT N. 56 DEL 28.06.2024 - INDAG GEOLOGICHE - 18IR266 - DC 423-24</t>
  </si>
  <si>
    <t>FT N. 56</t>
  </si>
  <si>
    <t xml:space="preserve">28.06.2024 </t>
  </si>
  <si>
    <t>05/07/2024</t>
  </si>
  <si>
    <t>BENNARDO ANNALISA/IIT41U0760116200001005480312/CRO:56127000308</t>
  </si>
  <si>
    <t>04/07/2024</t>
  </si>
  <si>
    <t>BIANCINI REMO/IIT43S0103080670000000258292/CRO:56127000409</t>
  </si>
  <si>
    <t>CONPAT SCARL</t>
  </si>
  <si>
    <t>FT N. 2326 DEL 20.06.2024 - ANTIC 20 LAVORI - 18IR518 - DC 424-24</t>
  </si>
  <si>
    <t>FT N. 2326</t>
  </si>
  <si>
    <t>20.06.2024</t>
  </si>
  <si>
    <t>CONSORZIO STABILE ECIT/IIT24K0501803400000016698839/CRO:56127000611</t>
  </si>
  <si>
    <t>MUOIO ANDREA</t>
  </si>
  <si>
    <t>FT N. 9 DEL 13.06.2024 - ANTIC 20 COLLAUDO - VV034 - DC 425-24</t>
  </si>
  <si>
    <t>FT N. 9</t>
  </si>
  <si>
    <t>TECNOSUD SRL/IIT36U0538780851000043083755/CRO:56128972711</t>
  </si>
  <si>
    <t>MARINO ATTILIO SRL</t>
  </si>
  <si>
    <t>FT N. 1 DEL 26.06.2024 - SAL N. 1 BIS LAVORI - RC061 - DC 426-24</t>
  </si>
  <si>
    <t>FT N. 1</t>
  </si>
  <si>
    <t xml:space="preserve"> 26.06.2024</t>
  </si>
  <si>
    <t>TECNOSUD SRL/IIT36U0538780851000043083755/CRO:56128972900</t>
  </si>
  <si>
    <t>C.I.G.I.T. SOCIETA  COOPERATIV</t>
  </si>
  <si>
    <t>FT N. 64 DEL 26.06.2024 - INDAG GEOLOGICHE - 18IR015 - DC 427-24</t>
  </si>
  <si>
    <t>FT N. 64</t>
  </si>
  <si>
    <t>26.06.2024</t>
  </si>
  <si>
    <t>TECNOSUD SRL/IIT36U0538780851000043083755/CRO:56128973102</t>
  </si>
  <si>
    <t>GEO.MAT SRL</t>
  </si>
  <si>
    <t>FT N. 1-44 DEL 01.07.24 - INDAGINI GEOLOGICHE - 18IR394 - DC 428-24</t>
  </si>
  <si>
    <t xml:space="preserve">FT N. 1-44 </t>
  </si>
  <si>
    <t>01.07.2024</t>
  </si>
  <si>
    <t>XENIA GESTIONE DOCUMENTALE S.</t>
  </si>
  <si>
    <t>FT N. 15 DEL 30.04.2024 - SERV TIMBR DIGITALE GEN24-MAR25 - DC 429-24</t>
  </si>
  <si>
    <t>FT N. 15</t>
  </si>
  <si>
    <t xml:space="preserve"> 30.04.2024</t>
  </si>
  <si>
    <t>08/07/2024</t>
  </si>
  <si>
    <t>FERRO UMBERTO/IIT21O0760116200001055995706/CRO:56128973304</t>
  </si>
  <si>
    <t>FT N. 16 DEL 30.04.2024 - SERV PROT INFORM ANNO 2024 - DC 429-24</t>
  </si>
  <si>
    <t>FT N. 16</t>
  </si>
  <si>
    <t>MULTISERVIZI TECNOLOGICI S.R./IIT11T0825804401006000003270/CRO:56128973506</t>
  </si>
  <si>
    <t>CIN SRL</t>
  </si>
  <si>
    <t>FT N. 2-150 DEL 13.06.2024 - SAL N. 1 LAVORI - 18IR325 - DC 430-24</t>
  </si>
  <si>
    <t>FT N. 2-150</t>
  </si>
  <si>
    <t xml:space="preserve">13.06.2024 </t>
  </si>
  <si>
    <t>NOTTE RAFFAELE/IIT03M0306980884100000005493/CRO:56128973708</t>
  </si>
  <si>
    <t>REDA FRANCESCO</t>
  </si>
  <si>
    <t>FT N. 1 DEL 18.06.2024 - ANTIC. 20 COLLAUDO - VV174 - DC 431-24</t>
  </si>
  <si>
    <t>18.06.2024</t>
  </si>
  <si>
    <t>FZ CALCESTRUZZI SRL/IIT74P0706280700000000021176/CRO:56128973910</t>
  </si>
  <si>
    <t>MORRONE FULVIO</t>
  </si>
  <si>
    <t>FT 1 DEL 20.04.2024 - SERV PROG E CSP - CS118 - DC 432-24</t>
  </si>
  <si>
    <t>FT 1</t>
  </si>
  <si>
    <t xml:space="preserve"> 20.04.2024</t>
  </si>
  <si>
    <t>FERRARO PIERO NATALE/IIT59T0538705740000000882935/CRO:56128974112</t>
  </si>
  <si>
    <t>SCARPELLI PAOLA</t>
  </si>
  <si>
    <t>FT N. 11 DEL 04.07.2024 - ANTIC 20 SERVI TECNICI - 18IR554 - DC 433-24</t>
  </si>
  <si>
    <t>FT N. 11</t>
  </si>
  <si>
    <t xml:space="preserve"> 04.07.2024</t>
  </si>
  <si>
    <t>10/07/2024</t>
  </si>
  <si>
    <t>SCARAMUZZO CIRO</t>
  </si>
  <si>
    <t>FT N. 1 DEL 04.03.2024 - STATO FINALE LAVORI - 18IR095 - DC 434-2024</t>
  </si>
  <si>
    <t>04.03.2024</t>
  </si>
  <si>
    <t>12/07/2024</t>
  </si>
  <si>
    <t>SCIVOLETTO GIULIO/IIT72X0103042770000001517780/CRO:56128974301</t>
  </si>
  <si>
    <t>11/07/2024</t>
  </si>
  <si>
    <t>SPINELLI ENZO</t>
  </si>
  <si>
    <t>FT N. 7 E FT 9 DEL 2024 - SALDO DL - 18IR095 - DC 434-24</t>
  </si>
  <si>
    <t>FT N. 7 E FT 9</t>
  </si>
  <si>
    <t>28.06.2024</t>
  </si>
  <si>
    <t>SQUILLACIOTI GIUSEPPE/IIT74H0344214239000082622443/CRO:56128974503</t>
  </si>
  <si>
    <t>VELTRI ARTURO</t>
  </si>
  <si>
    <t>FT N. 12 DEL 07.05.2024 - SALDO DL - 18IR095 - DC 434-24</t>
  </si>
  <si>
    <t>FT N. 12</t>
  </si>
  <si>
    <t>VOCI ALESSANDRO/IIT56I0812642930000000012193/CRO:56128974604</t>
  </si>
  <si>
    <t>MORETTI ANTONIO</t>
  </si>
  <si>
    <t>FT N. 28 DEL 04.07.2024 - COLLAUDO STATICO E TA - 18IR095 - DC 434-24</t>
  </si>
  <si>
    <t>FT N. 28</t>
  </si>
  <si>
    <t xml:space="preserve">04.07.2024 </t>
  </si>
  <si>
    <t>PULICE ANTONIO FRANCESCO/IIT41N0306980606100000001612/CRO:56128974806</t>
  </si>
  <si>
    <t>RAVENDA LORENZO</t>
  </si>
  <si>
    <t>FT N. 11 DEL 12.06.2024 - DIR OPERTIVO - 18IR530 - DC 435-24</t>
  </si>
  <si>
    <t xml:space="preserve">12.06.2024 </t>
  </si>
  <si>
    <t>PROCOPIO FABIO/IIT45F0200804403000010722238/CRO:56128975008</t>
  </si>
  <si>
    <t>MULTISERVIZI TECNOLOGICI S.R.</t>
  </si>
  <si>
    <t>FT N. 871 DEL 27.05.2024 - CARTA E CANCELLERIA - DC 436-24</t>
  </si>
  <si>
    <t>FT N. 871</t>
  </si>
  <si>
    <t xml:space="preserve">27.05.2024 </t>
  </si>
  <si>
    <t>SILVANO SRL/IIT91O0542441890000000155225/CRO:56128975210</t>
  </si>
  <si>
    <t>VONA MARIO COSTR GENERALI SRL</t>
  </si>
  <si>
    <t>FT N.4-001 DEL 25.08.2022 - SF LAVORI - KR113 - DC 438-24</t>
  </si>
  <si>
    <t>FT N.4-001</t>
  </si>
  <si>
    <t>25.08.2022</t>
  </si>
  <si>
    <t>MONTECRISTO GIUSEPPE/IIT56L0306980710100000002303/CRO:56129451111</t>
  </si>
  <si>
    <t>COSMO SRL</t>
  </si>
  <si>
    <t>FT N. 30 DEL 25.06.2024 - SAL N. 1 BIS - 18IR777 - DC439-24</t>
  </si>
  <si>
    <t>FT N. 30</t>
  </si>
  <si>
    <t>25.06.2024</t>
  </si>
  <si>
    <t>ROMEO ANTONINO/IIT46S0103016201000001524228/CRO:56129451300</t>
  </si>
  <si>
    <t>EDILPERRI SNC I</t>
  </si>
  <si>
    <t>FT N. 17 DEL 24.06.2024 - QUOTA PARTE II SAL LAV - 18IR673 - DC 445-24</t>
  </si>
  <si>
    <t>FT N. 17</t>
  </si>
  <si>
    <t xml:space="preserve">24.06.2024 </t>
  </si>
  <si>
    <t>19/07/2024</t>
  </si>
  <si>
    <t>18/07/2024</t>
  </si>
  <si>
    <t>ALDECA SRL</t>
  </si>
  <si>
    <t>FT N. 4 DEL 26.06.2024 - QUOTA PARTE II SAL LAV - 18IR673 - DC 445-24</t>
  </si>
  <si>
    <t>GEOLAGS SRLS/IIT21W0103042830000000425443/CRO:56130946111</t>
  </si>
  <si>
    <t>COLGEMA GROUP S.R.L.</t>
  </si>
  <si>
    <t>FT N. 64 DEL 21.11.2023 - V SAL LAVORI - 18IR236 - DC 446-2024</t>
  </si>
  <si>
    <t>21.11.2023</t>
  </si>
  <si>
    <t>NARDI GIUSEPPE/IIT18W0303216201010000004856/CRO:56131245502</t>
  </si>
  <si>
    <t>FT N. 39 DEL 19.06.2024 - SF LAVORI - 18IR236 - DC 446-24</t>
  </si>
  <si>
    <t>FT N. 39</t>
  </si>
  <si>
    <t>19.06.2024</t>
  </si>
  <si>
    <t>STAMMENA LUIGI/IIT46S0103016201000001524228/CRO:56131542306</t>
  </si>
  <si>
    <t>SIGECO ENGINEERING S.R.L.</t>
  </si>
  <si>
    <t>FT N. 41 DEL 17.04.2024 - SALDO DL - 18IR236 - DC 446-24</t>
  </si>
  <si>
    <t>FT N. 41</t>
  </si>
  <si>
    <t>17.04.2024</t>
  </si>
  <si>
    <t>VARLARO NICOLA/IIT46S0103016201000001524228/CRO:56131542407</t>
  </si>
  <si>
    <t>MARTORANO MARIA LUISA/IIT46S0103016201000001524228/CRO:56131542508</t>
  </si>
  <si>
    <t>FT N. 79 DEL 08.04.2024 - SALDO DL - 18IR236 - DC 446-24</t>
  </si>
  <si>
    <t>FT N. 79</t>
  </si>
  <si>
    <t>08.04.2024</t>
  </si>
  <si>
    <t>MARTORANO FRANCESCO/IIT46S0103016201000001524228/CRO:56131542609</t>
  </si>
  <si>
    <t>DIEGO GIORGIO/IIT46S0103016201000001524228/CRO:56131542710</t>
  </si>
  <si>
    <t>FT N. 10 DEL 08.04.2024 - SALDO DL - 18IR236 - DC 446-24</t>
  </si>
  <si>
    <t>ACCIARDI ROSARIO RAFFAELE/IIT46S0103016201000001524228/CRO:56131542811</t>
  </si>
  <si>
    <t>VIGLIANISI MASSIMO/IIT04J0569611006000007155X19/CRO:56131542912</t>
  </si>
  <si>
    <t>CARUSO GRAZIANO CORRADO</t>
  </si>
  <si>
    <t>FT N. 1 DEL 08.04.2024 - SALDO DL - 18IR236 - DC 446-24</t>
  </si>
  <si>
    <t xml:space="preserve">08.04.2024 </t>
  </si>
  <si>
    <t>ESPOSITO ERIKA</t>
  </si>
  <si>
    <t>FT N. 12 DEL 28.06.2024 - PROG+ DL - 18IR285 - DC 447-24</t>
  </si>
  <si>
    <t xml:space="preserve">FT N. 12 </t>
  </si>
  <si>
    <t>PROSPEZIONI S.R.L./IIT69J0306980884071541880152/CRO:56131543101</t>
  </si>
  <si>
    <t>PAONESSA MARIA</t>
  </si>
  <si>
    <t>FT N. 990 DEL 29.04.2024 - TELEFONO SENZA FILO - DC 448-24</t>
  </si>
  <si>
    <t>FT N. 990</t>
  </si>
  <si>
    <t>29.04.2024</t>
  </si>
  <si>
    <t>NIKANTE COSTRUZIONI SRL/IIT63F0818903800000000013832/CRO:56132599509</t>
  </si>
  <si>
    <t>ALBANESE GIOVANNI</t>
  </si>
  <si>
    <t>FT N. 17 DEL 27.06.2024 - PROG ESECUTVA - 18IR476 - DC449-24</t>
  </si>
  <si>
    <t>27.06.2024</t>
  </si>
  <si>
    <t>SPEED SRL/IIT09K0306902478100000018672/CRO:56132599711</t>
  </si>
  <si>
    <t>CIANCIO DOMENICO</t>
  </si>
  <si>
    <t>FT N. 3 DEL 24.07.2024 - ACCONTO 40 SERV PROG - 18IR266 - DC 462-24</t>
  </si>
  <si>
    <t>FT N. 3</t>
  </si>
  <si>
    <t>24.07.2024</t>
  </si>
  <si>
    <t>31/07/2024</t>
  </si>
  <si>
    <t>CAIRORCS MEDIA S.P.A./IIT10P0306909537100000008862/CRO:56132599900</t>
  </si>
  <si>
    <t>FT N. 4 DEL 25.07.2024 - ANTIC. 20 COLLAUDO - 18IR599 - DC 463-24</t>
  </si>
  <si>
    <t>25.07.2024</t>
  </si>
  <si>
    <t>PASSAFARO GIOVANNI SRL</t>
  </si>
  <si>
    <t>FT N. 30 DEL 12.06.2024 - I SAL LAVORI - 18IR375 - DC 465-24</t>
  </si>
  <si>
    <t xml:space="preserve">FT N. 30 </t>
  </si>
  <si>
    <t>01/08/2024</t>
  </si>
  <si>
    <t>CAIRORCS MEDIA S.P.A./IIT10P0306909537100000008862/CRO:56132600102</t>
  </si>
  <si>
    <t>FT N. 11 DEL 10.06.2024 - DL AL I SAL - 18IR375 - DC 465-24</t>
  </si>
  <si>
    <t>10.06.2024</t>
  </si>
  <si>
    <t>CONSORZIO STABILE OLIMPIA/IIT64O0200816202000102542942/CRO:56132600304</t>
  </si>
  <si>
    <t>INFANTINO SAVERIO</t>
  </si>
  <si>
    <t>FT N. 7 DEL 17.06.2024 - ANTIC. 20 SERV ING - 18IR678 - DC 466-24</t>
  </si>
  <si>
    <t>FT N. 7</t>
  </si>
  <si>
    <t xml:space="preserve">17.06.2024 </t>
  </si>
  <si>
    <t>LA BARBERA ADRIANO/IIT47N0200816202000430040493/CRO:56132600506</t>
  </si>
  <si>
    <t>G.I.A. GREEN GROUP</t>
  </si>
  <si>
    <t>FT N. 1 DEL 19.06.2024 - ANTIC 20 SERV INGEGN - 18IR678 - DC 466-24</t>
  </si>
  <si>
    <t xml:space="preserve">FT N. 1 </t>
  </si>
  <si>
    <t>COSTABILE ENRICO/IIT70K0306916206100000018031/CRO:56134599300</t>
  </si>
  <si>
    <t>MALARA PAOLO</t>
  </si>
  <si>
    <t>FT N. 11 DEL 25.06.2024 - ANTIC 20 SERV INGEGN - 18IR678 - DC 466-24</t>
  </si>
  <si>
    <t>DE ROSE PINO/IIT62L0760116200001058991470/CRO:56134599502</t>
  </si>
  <si>
    <t>DE SANTIS AMEDEO/IIT05R0760116200000065248783/CRO:56134599603</t>
  </si>
  <si>
    <t>PENNA PASQUALE</t>
  </si>
  <si>
    <t>FT N. 10 DEL 20.06.2024 - ANTIC 20 SERV INGEGN - 18IR678 - DC 466-24</t>
  </si>
  <si>
    <t xml:space="preserve">20.06.2024 </t>
  </si>
  <si>
    <t>NICOLETTI VINCENZO/IIT97U0760116200001016090522/CRO:56134599704</t>
  </si>
  <si>
    <t>MANDAGLIO GIUSEPPE</t>
  </si>
  <si>
    <t>FT N. 3 DEL 17.06.2024 - ANTIC 20 SERV GEOLOGIA - 18IR678 - DC 466-24</t>
  </si>
  <si>
    <t>17.06.2024</t>
  </si>
  <si>
    <t>ZINNA MANUEL/IIT53K0100542830000000011733/CRO:56134599805</t>
  </si>
  <si>
    <t>MIND SRL/IIT49M0103016201000001347202/CRO:56134599906</t>
  </si>
  <si>
    <t>MANDAGLIO MICHELE</t>
  </si>
  <si>
    <t>FT N. 2 DEL 17.06.2024 - ANTIC 20 SERV GEOLOGIA - 18IR678 - DC 466-24</t>
  </si>
  <si>
    <t>FT N. 2</t>
  </si>
  <si>
    <t>FILICE FRANCESCO/IIT93S0760116200000001514294/CRO:56134600108</t>
  </si>
  <si>
    <t>MT CALCESTRUZZI SRL</t>
  </si>
  <si>
    <t>FT N. 2 DEL 26.05.2024 - OPERRE PROVVISIONALI - 18IR727 - DC 467-24</t>
  </si>
  <si>
    <t>26.05.2024</t>
  </si>
  <si>
    <t>SIM INGEGNERIA S.R.L./IIT46B0200880621000105455078/CRO:56134600310</t>
  </si>
  <si>
    <t>F.A.L.CO ENGINEERING  CONSULT</t>
  </si>
  <si>
    <t>FT N. 8 DEL 25.06.2024 - PROG DEF ESEC E CSP - 18IR707 - DC 468-24</t>
  </si>
  <si>
    <t>FT N. 8</t>
  </si>
  <si>
    <t>CONDELLI DOMENICO/IIT14B0760116300000026220921/CRO:56134600512</t>
  </si>
  <si>
    <t>ALIPERTA ALFONSO</t>
  </si>
  <si>
    <t>FT N. 18 DEL 2406.2024 - STUDIO E RELAZ GEOL - 18IR707 - DC 468-24</t>
  </si>
  <si>
    <t>FT N. 18</t>
  </si>
  <si>
    <t>24.06.2024</t>
  </si>
  <si>
    <t>FT N. 1 DEL 07.06.2024 - SERVIZI GEOL-GEOTECNICI - 18IR591 - DC 469-24</t>
  </si>
  <si>
    <t>07.06.2024</t>
  </si>
  <si>
    <t>VECCHIO PASQUALE FRANCESCO/IIT91U0306905741100000002012/CRO:56135065710</t>
  </si>
  <si>
    <t>SAFE-06 SRL</t>
  </si>
  <si>
    <t>FT N. 9 DEL 18.04.2024 - PROG DEF ESEC E CSP - 18IR591 - DC 469-24</t>
  </si>
  <si>
    <t xml:space="preserve">18.04.2024 </t>
  </si>
  <si>
    <t>VELTRI ARTURO/IIT71X0306234210000002263372/CRO:56135065912</t>
  </si>
  <si>
    <t>CERVAROLO INGEGNERIA SRL/IIT38C0306981070100000001439/CRO:56135066101</t>
  </si>
  <si>
    <t>RIZZUTO RAFFAELE COSTRUZI SRL</t>
  </si>
  <si>
    <t>FT N. 1-5 DEL 01.07.2024 - SAL N. 2 LAVORI - 18IR087 - DC 471-24</t>
  </si>
  <si>
    <t>FT N. 1-5</t>
  </si>
  <si>
    <t>PETRELLI PASQUALE/IIT76F0306981070100000001068/CRO:56135066303</t>
  </si>
  <si>
    <t>LONARDO LESTER/IIT48B0760115000001006651408/CRO:56135066404</t>
  </si>
  <si>
    <t>SUPREMA APPALTI SRL</t>
  </si>
  <si>
    <t>FT N. 18 DEL 23.07.2024 - SAL N. 1 LAVORI - 18IR574 - DC 472-24</t>
  </si>
  <si>
    <t>23.07.2024</t>
  </si>
  <si>
    <t>SCARNATI GAETANO/IIT68E0306916200100000004452/CRO:56135066505</t>
  </si>
  <si>
    <t>LIFE SRL/IIT10M0818941140000000005355/CRO:56135066707</t>
  </si>
  <si>
    <t>LAPPANO PIETRO</t>
  </si>
  <si>
    <t>FT N. 25 DEL 27.06.2024 - DL E CSE AL II SAL - 18IR087 - DC 475-24</t>
  </si>
  <si>
    <t>FT N. 25</t>
  </si>
  <si>
    <t xml:space="preserve">27.06.2024 </t>
  </si>
  <si>
    <t>02/08/2024</t>
  </si>
  <si>
    <t>DE SANTIS AMEDEO/IIT05R0760116200000065248783/CRO:56135066909</t>
  </si>
  <si>
    <t>GRANATA CARMELO/IIT44O0306234210000000624977/CRO:56135067010</t>
  </si>
  <si>
    <t>PALETTA VITALIANO</t>
  </si>
  <si>
    <t>FT N.21 DEL 01.07.2024 - DL E CSE AL II SAL - 18IR087 - DC 475-24</t>
  </si>
  <si>
    <t>FT N.21</t>
  </si>
  <si>
    <t>CALOMINO NORA/IIT04T0100516200000000006260/CRO:56135067111</t>
  </si>
  <si>
    <t>CALOMINO NORA/IIT04T0100516200000000006260/CRO:56135067212</t>
  </si>
  <si>
    <t>CAIRA ALFONSO</t>
  </si>
  <si>
    <t>FT N. 16 DEL 27.06.2024 - DL E CSE AL II SAL - 18IR087 - DC 475-24</t>
  </si>
  <si>
    <t>FRAGALE FRANCESCO/IIT47K0103088800000000370773/CRO:56135067300</t>
  </si>
  <si>
    <t>DE MARCO ROBERTO/IIT76Q0306916206100000005454/CRO:56135067401</t>
  </si>
  <si>
    <t>COZZA ESTER MARIA</t>
  </si>
  <si>
    <t>FT N. 4 DEL 27.06.2024 - DL E CSE AL II SAL - 18IR087 - DC 475-24</t>
  </si>
  <si>
    <t>PIT BUILDING SRL/IIT48O0825816200009000008451/CRO:56136231709</t>
  </si>
  <si>
    <t>TEDESCO FRANCESCA</t>
  </si>
  <si>
    <t>FT N. 11 DEL 08.07.2024 - DL E CSE AL II SAL - 18IR087 - DC 475-24</t>
  </si>
  <si>
    <t xml:space="preserve"> 08.07.2024</t>
  </si>
  <si>
    <t>GESTERR SRL</t>
  </si>
  <si>
    <t>FT N. 135 DEL 18.07.2024 - SAL N. 1 BIS LAVORI - RC102 - DC 476-24</t>
  </si>
  <si>
    <t>FT N. 135</t>
  </si>
  <si>
    <t xml:space="preserve">18.07.2024 </t>
  </si>
  <si>
    <t>EDILBOTRO S.R.L./IIT37J0760104400001053784086/CRO:56136231911</t>
  </si>
  <si>
    <t>C.R.G. COSTRUZIONI SRL</t>
  </si>
  <si>
    <t>FT N. 13 E N. 17-2024 - SAL N. 1 LAVORI - 18IR420 - DC 477-24</t>
  </si>
  <si>
    <t>FT N. 13 E N. 17</t>
  </si>
  <si>
    <t>VIGLIANISI ANGELO/IIT54O0303216301010000000863/CRO:56136232100</t>
  </si>
  <si>
    <t>FT N. 18 DEL 23.07.2024 - SAL N. 2 LAVORI - 18IR420 - DC 477-24</t>
  </si>
  <si>
    <t>VIGLIANISI ANGELO/IIT54O0303216301010000000863/CRO:56136232302</t>
  </si>
  <si>
    <t>FEDERICO ROCCO MARIO</t>
  </si>
  <si>
    <t>FT N. 5 DEL 25.07.2024 - SAL N. 2 LAVORI - 18IR694 - DC 479-24</t>
  </si>
  <si>
    <t>FT N. 5</t>
  </si>
  <si>
    <t>NET4MARKET - CSAMED SRL/IIT57E0503411401000000005617/CRO:56136232504</t>
  </si>
  <si>
    <t>I.C.M.B. SAS DI SAMMARCO F. C</t>
  </si>
  <si>
    <t>FT N. 21 DEL 09.07.2024 - SAL N. 1 BIS LAVORI - 18IR345 - DC 480-24</t>
  </si>
  <si>
    <t>FT N. 21</t>
  </si>
  <si>
    <t xml:space="preserve">09.07.2024 </t>
  </si>
  <si>
    <t>MISIANO SALVATORE/IIT60I0538742530000000189844/CRO:56136636501</t>
  </si>
  <si>
    <t>FT N. 19 DEL 31.07.2024 - ATTUAZIONE DC 32-2024 COMP LUGLIO OLTRE RS</t>
  </si>
  <si>
    <t>FT N. 19</t>
  </si>
  <si>
    <t>31.07.2024</t>
  </si>
  <si>
    <t>CAPUTO ANTONIO/IIT10T0538705742000043098505/CRO:56136636804</t>
  </si>
  <si>
    <t>SIRIANNI SRL</t>
  </si>
  <si>
    <t>FT N. 11 DEL 25.07.2024 - SAL N. 1 LAVORI - CS147 - DC 486-24</t>
  </si>
  <si>
    <t>05/08/2024</t>
  </si>
  <si>
    <t>PRO GEN SOC. COOP./IIT19P0306905106100000006471/CRO:56139900107</t>
  </si>
  <si>
    <t>STUDIO ASS. GEOSTRU DI F.  C.</t>
  </si>
  <si>
    <t>FT N. 23 DEL 25.07.2024 - DL E CSE AL I SAL - CS147 - DC 486-24</t>
  </si>
  <si>
    <t>FT N. 23</t>
  </si>
  <si>
    <t>RIZZUTO RAFFAELE COSTRUZI SRL/IIT21U0103088800000000893918/CRO:56139900309</t>
  </si>
  <si>
    <t>FT N. 2-185 DEL 18.07.2024 - II SAL LAVORI . 18IR325 - DC 490-24</t>
  </si>
  <si>
    <t>FT N. 2-185</t>
  </si>
  <si>
    <t>18.07.2024</t>
  </si>
  <si>
    <t>07/08/2024</t>
  </si>
  <si>
    <t>GEO.MAT SRL/IIT86M0303242460010000494550/CRO:56139900511</t>
  </si>
  <si>
    <t>06/08/2024</t>
  </si>
  <si>
    <t>EDITRICE SIFIC SRL</t>
  </si>
  <si>
    <t>FT N. 138 DEL 03.07.2024 - PUBBL ESITO GARA LAVORI - 18IR918 - DC 491-24</t>
  </si>
  <si>
    <t>FT N. 138</t>
  </si>
  <si>
    <t>03.07.2024</t>
  </si>
  <si>
    <t>HYPRO SRL/IIT42N0303280670010000000920/CRO:56139900700</t>
  </si>
  <si>
    <t>BELLISSIMO GIUSEPPE</t>
  </si>
  <si>
    <t>FT N. 2 DEL 27.06.2024 - ANTICIP 20 SERV INGEGN - 18IR139 - DC 492-24</t>
  </si>
  <si>
    <t>ARTEC ASSOCIATI SRL/IIT42N0303280670010000000920/CRO:56139900902</t>
  </si>
  <si>
    <t>SAFE-06 SRL/IIT73D0306916355100000009441/CRO:56196639011</t>
  </si>
  <si>
    <t>FT N. 15 DEL 28.06.2024 - ANTICIP. 20 SERV INGEGN - 18IR139 - DC 492-24</t>
  </si>
  <si>
    <t>DI LIETO  C. SRL/IIT42N0303280670010000000920/CRO:56139901104</t>
  </si>
  <si>
    <t>ITALY APPALTI SRLS</t>
  </si>
  <si>
    <t>FT N. 17 DEL 12.07.2024 - ANTICIP 20 LAVORI - 18IR239 - DC 493-24</t>
  </si>
  <si>
    <t>12.07.2024</t>
  </si>
  <si>
    <t>MADEO SIMONE GIOSUE/IIT38O0538716200000043070605/CRO:56139901306</t>
  </si>
  <si>
    <t>ML COSTRUZIONI SRL</t>
  </si>
  <si>
    <t>FT N. 29 DEL 12.07.2024 - ANTICIP. 20 LAVORI - 18IR239 - DC 493-24</t>
  </si>
  <si>
    <t xml:space="preserve">FT N. 29 </t>
  </si>
  <si>
    <t>CONS. NAZ. COOP. CIRO MENOTTI/IIT19P0538713120000000017339/CRO:56140419602</t>
  </si>
  <si>
    <t>FT N. 40 DEL 14.02.2024 - PUBB ATTI DI GARA - RC120 - DC 494-24</t>
  </si>
  <si>
    <t>FT N. 40</t>
  </si>
  <si>
    <t xml:space="preserve">14.02.2024 </t>
  </si>
  <si>
    <t>NARDI GIUSEPPE/IIT18W0303216201010000004856/CRO:56140419804</t>
  </si>
  <si>
    <t>CAMPANA FRANCESCO</t>
  </si>
  <si>
    <t>FT N. 7 DEL 31.07.2024 - ANTIC. 20 SERV INGEGNER - 18IR151 - DC 497-24</t>
  </si>
  <si>
    <t>MEDIATI GIUSEPPE/IIT12D0306234210000000961836/CRO:56140420208</t>
  </si>
  <si>
    <t>A.R.EN.A. S.R.L.</t>
  </si>
  <si>
    <t>FT N. 3 DEL 16.07.2024 - SERVIZI DI PROGETTAZIONE - 18IR157 - DC 498-24</t>
  </si>
  <si>
    <t>16.07.2024</t>
  </si>
  <si>
    <t>PEZZO ALESSANDRA/IIT13T0306234210000001072192/CRO:56140420410</t>
  </si>
  <si>
    <t>GIOVINAZZO DOMENICO</t>
  </si>
  <si>
    <t>FT N. 7 DEL 16.07.2024 - SERVIZI DI PROGETTAZIONE - 18IR157 - DC 498-24</t>
  </si>
  <si>
    <t>IMPERSONDA DI BONGIOVANNI SAS/IIT44B0100542840000000007740/CRO:56140420612</t>
  </si>
  <si>
    <t>CONDELLI DOMENICO</t>
  </si>
  <si>
    <t>FT N. 28 DEL 16.07.2024 - SERVIZI DI PROGETTAZIONE - 18IR157 - DC 498-24</t>
  </si>
  <si>
    <t xml:space="preserve">16.07.2024 </t>
  </si>
  <si>
    <t>MARTORELLA EDMONDO/IIT06S0200880671000106186969/CRO:56140420801</t>
  </si>
  <si>
    <t>CULLARI ALESSANDRA</t>
  </si>
  <si>
    <t>FT N. 3 DEL 16.07.2024 - STUDIO GEOLOGICO - 18IR157 - DC 498-24</t>
  </si>
  <si>
    <t>SICILIANO GIROLAMO</t>
  </si>
  <si>
    <t>FT N. 9 DEL 20.07.2024 - SUPPORTO AL RUP - 18IR157 - DC 498-24</t>
  </si>
  <si>
    <t>20.07.2024</t>
  </si>
  <si>
    <t>TARANTINO STEFANIA/IIT86N0542481020000000002070/CRO:56142466307</t>
  </si>
  <si>
    <t>CAIRORCS MEDIA S.P.A./IIT10P0306909537100000008862/CRO:56142466408</t>
  </si>
  <si>
    <t>VISCOMI MARIA</t>
  </si>
  <si>
    <t>FT N. 3 DEL 16.07.2024 - VPIA - 18IR157 - DC 498-24</t>
  </si>
  <si>
    <t>LIA LUIGI</t>
  </si>
  <si>
    <t>FT N.9 DEL 19.06.2024 - SALDO DL - 18IR055 - DC 499-24</t>
  </si>
  <si>
    <t>FT N.9</t>
  </si>
  <si>
    <t>08/08/2024</t>
  </si>
  <si>
    <t>STAMILE ANGELO ALBERTO/IIT70H0760116300000078339900/CRO:56142466610</t>
  </si>
  <si>
    <t>MARTINIS GIANCARLO</t>
  </si>
  <si>
    <t>RIC. PREST OCCAS N. 1 DEL 04.06.2024 - CSE AL III SAL - 18IR055 - DC499-24</t>
  </si>
  <si>
    <t>PREST OCC. N. 1</t>
  </si>
  <si>
    <t>C.I.G.I.T. SOCIETA  COOPERATIV/IIT31S0306904439002700007569/CRO:56142466812</t>
  </si>
  <si>
    <t>RIC.PREST OCCAS N. 2 DEL 01.07024 - SALDO CSE - 18IR055 - DC 499-24</t>
  </si>
  <si>
    <t>PREST OCC N. 2</t>
  </si>
  <si>
    <t>01.07.024</t>
  </si>
  <si>
    <t>MAURO FRANCESCO/IIT07O0538742860000000805036/CRO:56143822005</t>
  </si>
  <si>
    <t>LORIPSUM SRL</t>
  </si>
  <si>
    <t>FT N. 2 DEL 30.03.2024 - SERV WEB MAIL ARUBA ANNI 2024-2026 - DC 501-24</t>
  </si>
  <si>
    <t xml:space="preserve"> 30.03.2024</t>
  </si>
  <si>
    <t>GEOTECH-MPR S.R.L./IIT85N0306916206100000016619/CRO:56143822207</t>
  </si>
  <si>
    <t>CHILLA  FERDINANDO</t>
  </si>
  <si>
    <t>FT N. 7 DEL 05.08.2024 - ACC SERV COMPL ESPROPRI - CS155 - DC 502-24</t>
  </si>
  <si>
    <t>05.08.2024</t>
  </si>
  <si>
    <t>LAPPANO PIETRO/IIT58X0542416201000000000952/CRO:56143822409</t>
  </si>
  <si>
    <t>BAFFA NICOLINO</t>
  </si>
  <si>
    <t>FT N. 4 DEL 27.03.2024 - RED FRAZIONAMENTO - CS090 - DC 503-24</t>
  </si>
  <si>
    <t>27.03.2024</t>
  </si>
  <si>
    <t>FT N. 5 DEL 27.03.2024 - RIMBORSO SPESE SU ESPROPRI - CS090 - DC 503-24</t>
  </si>
  <si>
    <t>PALETTA VITALIANO/IIT76K3608105138227145527148/CRO:56143822611</t>
  </si>
  <si>
    <t>FT N. 10 DEL 22.05.2024- PERIZIA DI VARIANTE - CS090 - DC 503-24</t>
  </si>
  <si>
    <t>22.05.2024</t>
  </si>
  <si>
    <t>EMMA CONSOLIDAMENTI SRL</t>
  </si>
  <si>
    <t>FT N. 3 DEL 24.07.2024 - ANTICIP. 20 LAVORI - 18IR591 - DC 504-24</t>
  </si>
  <si>
    <t>09/08/2024</t>
  </si>
  <si>
    <t>CAIRA ALFONSO/IIT25O0760116200001030628679/CRO:56143822800</t>
  </si>
  <si>
    <t>CALABRIA ROCCE S.R.L.</t>
  </si>
  <si>
    <t>FT N. 17 DEL 12.07.2024 - ANTICIP. 20 LAVORI - VV092 - DC 505-24</t>
  </si>
  <si>
    <t>COZZA ESTER MARIA/IIT79R0306980884100000007395/CRO:56143823002</t>
  </si>
  <si>
    <t>TEDESCO FRANCESCA/IIT92C0301503200000002880919/CRO:56143823103</t>
  </si>
  <si>
    <t xml:space="preserve">EDILPERRI SNC </t>
  </si>
  <si>
    <t>FT N. 19 DEL 02.08.2024 - SAL N. 3 LAVORI - 18IR673 - DC 506-24</t>
  </si>
  <si>
    <t>02.08.2024</t>
  </si>
  <si>
    <t>CONCOLINO COSTRUZIONI SRL/IIT48B0825804401006000002569/CRO:56143823507</t>
  </si>
  <si>
    <t>LONGO ANTONIO</t>
  </si>
  <si>
    <t>FT N. 2-2024 MENO NC 2-2024 - PROG E CSP - REC.SOMME 18IR913 - 18IR942 -DC 508-24</t>
  </si>
  <si>
    <t>FT N. 2- NC 2</t>
  </si>
  <si>
    <t>ISTITUTO POL ZECCA DELLO STATO/IIT61X0312403272000010240651/CRO:56143823709</t>
  </si>
  <si>
    <t>GESTERR SRL/IIT77M0871382530000000435767/CRO:56144274910</t>
  </si>
  <si>
    <t>BRIZZI PASQUALE</t>
  </si>
  <si>
    <t>FT N. 6 DEL 13.05.2024 - PROG E CSP - 18IR942 - DC 508-24</t>
  </si>
  <si>
    <t>13.05.2024</t>
  </si>
  <si>
    <t>SCIONTI FABIO/IIT39W0538781340000003482425/CRO:56144275112</t>
  </si>
  <si>
    <t>TEDESCO ALESSANDRO</t>
  </si>
  <si>
    <t>FT N. 9 DEL 09.07.2024 - ANTIC. 20 SUPP RUP - 18IR039 - DC 509-24</t>
  </si>
  <si>
    <t>09.07.2024</t>
  </si>
  <si>
    <t>13/08/2024</t>
  </si>
  <si>
    <t>BATTAGLIA RAFFAELE/IIT92M0306904439100000009579/CRO:56144275301</t>
  </si>
  <si>
    <t>FT N. 8 DEL 09.07.2024 - ANTIC. 20 SUPP RUP - 18IR242 - DC 510-24</t>
  </si>
  <si>
    <t>LA SCALA PINO/IIT08E0100542840000000007149/CRO:56144275402</t>
  </si>
  <si>
    <t>G.E.V. NEW EVOLUTION SRL</t>
  </si>
  <si>
    <t>FT N. 9 DEL 25.07.2024 - SAL N. 2 LAVORI - 18IR175 - DC 511-24</t>
  </si>
  <si>
    <t>12/08/2024</t>
  </si>
  <si>
    <t>IORFIDA MASSIMO/IIT97K0303242770010000330492/CRO:56144275604</t>
  </si>
  <si>
    <t>CATIZONE PIETRO FIORE</t>
  </si>
  <si>
    <t>FT N. 5 DEL 19.06.2024 - STATO FINALE LAVORI - CZ107 - DC 518-2023</t>
  </si>
  <si>
    <t>LA SERRA CRISTINA/IIT65V0306234210000000916200/CRO:56144275806</t>
  </si>
  <si>
    <t>COSTANTINO COSTR. GENER. SRL</t>
  </si>
  <si>
    <t>FT N. 24 DEL 18.07.2024 - ANTICIP. 20 LAVORI - 18IR543 - DC 519-24</t>
  </si>
  <si>
    <t>FT N. 24</t>
  </si>
  <si>
    <t>BETA STUDIO SRL/IIT44P0103012194000001012709/CRO:56144275907</t>
  </si>
  <si>
    <t>BUA MELCHIORRE</t>
  </si>
  <si>
    <t>FT N. 1 DEL 31.07.2024 - ANTICIP. 30 LAVORI - 18IR207 - DC 520-24</t>
  </si>
  <si>
    <t>CUNDARI FERDINANDO/IIT50Z0306912117100000012752/CRO:56144870108</t>
  </si>
  <si>
    <t>CUNDARI FERDINANDO/IIT50Z0306912117100000012752/CRO:56144870209</t>
  </si>
  <si>
    <t>VALERIOTI DOMENICO</t>
  </si>
  <si>
    <t>FT N. 10 DEL 30.05.2024 - SALDO STUDIO GEOLOGICO - 18IR107 - DC 521-24</t>
  </si>
  <si>
    <t>30.05.2024</t>
  </si>
  <si>
    <t>14/08/2024</t>
  </si>
  <si>
    <t>PROCOPIO FABIO/IIT45F0200804403000010722238/CRO:56146141003</t>
  </si>
  <si>
    <t>DI IACOVO STEFANIA</t>
  </si>
  <si>
    <t>FT N. 3 DEL 17.07.2024 - PROG. ESECUTIVA - 18IR768 - DC 522-24</t>
  </si>
  <si>
    <t>17.07.2024</t>
  </si>
  <si>
    <t>VALENTINI SIMONE/IIT36A0538780670000043080889/CRO:56146141205</t>
  </si>
  <si>
    <t>LIO GIUSEPPE</t>
  </si>
  <si>
    <t>FT N. 19 DEL 18.07.2024 - PROG ESECUTIVA - 18IR768 - DC 522-24</t>
  </si>
  <si>
    <t>CANETTI BENITO/IIT07N0200816202000104972679/CRO:56146141306</t>
  </si>
  <si>
    <t>SALATINO FRANCESCO/IIT18F0103016201000001496248/CRO:56146141407</t>
  </si>
  <si>
    <t>AIELLO ALDO</t>
  </si>
  <si>
    <t>FT N. 1 DEL 22.07.2024 - PROG ESECUTIVA - 18IR768 - DC 522-24</t>
  </si>
  <si>
    <t xml:space="preserve"> 22.07.2024</t>
  </si>
  <si>
    <t>RICERCHE D ACQUA SRL/IIT90R0538703800000001378776/CRO:56147254611</t>
  </si>
  <si>
    <t>DAMICO MASSIMO</t>
  </si>
  <si>
    <t>FT N. 16 DEL 25.06.2024 - COLLAUDO STATICO - CS063 - DC 523-24</t>
  </si>
  <si>
    <t>VIBO HOSPITAL SERVICE S.P.A./IIT86K0306912208100000006280/CRO:56147254800</t>
  </si>
  <si>
    <t>ZINNO LUIGI GIUSEPPE</t>
  </si>
  <si>
    <t>FT N. 3 DEL 12.08.2024 - ACCONTO 50 PFTE E CSP OLTRE RILIEVI - 18IR661 -DC 524-24</t>
  </si>
  <si>
    <t xml:space="preserve">12.08.2024 </t>
  </si>
  <si>
    <t>ALGIERI FRANCESCO SRL UNIPERSO/IIT09Z0200816202000105784427/CRO:56150439308</t>
  </si>
  <si>
    <t>STUDIO TECNICO ASSOCIATO EDISO</t>
  </si>
  <si>
    <t>FT N. 12 DEL 10.06.2024 - PROG ESEC E CSP - 18IR564 - DC 525-24</t>
  </si>
  <si>
    <t>TALARICO SILVIA/IIT35M0306904439100000011672/CRO:56150439712</t>
  </si>
  <si>
    <t>ROGU COSTRUZIONI SRL</t>
  </si>
  <si>
    <t>FT N. 1-102 DEL 13.12.22 - SALDO IMPONIBLE SU CP SAL N. 1 BIS - 18IR913- DC 527-24</t>
  </si>
  <si>
    <t>FT N. 1-102</t>
  </si>
  <si>
    <t>13.12.2022</t>
  </si>
  <si>
    <t>TALARICO PAOLA/IIT56G0306904439100000011735/CRO:56150439800</t>
  </si>
  <si>
    <t>TALARICO VITO CATALDO</t>
  </si>
  <si>
    <t>FT N. 3 DEL 04.07.2024 - PROG DEF ESEC E CSP - 18IR208 - DC 528-24</t>
  </si>
  <si>
    <t>04.07.2024</t>
  </si>
  <si>
    <t>INFELISE EZIO/IIT56F0709142800000000002517/CRO:56150439901</t>
  </si>
  <si>
    <t>LA SERRA CRISTINA/IIT65V0306234210000000916200/CRO:56150440002</t>
  </si>
  <si>
    <t>FT N. 20 DEL 29.08.2024 - ATTUAZIONE DC 32-2024 COMP AGOSTO OLTRE RS</t>
  </si>
  <si>
    <t>FT N. 20</t>
  </si>
  <si>
    <t>29.08.2024</t>
  </si>
  <si>
    <t>GEOSEC SRL/IIT54U0707265690000000134047/CRO:56150440103</t>
  </si>
  <si>
    <t>GRANDI INFRASTRUT.ITALIANE SCA</t>
  </si>
  <si>
    <t>FT N. 1-42 DEL 05.08.2024 - ANTICIP. 30 LAVORI - 18IR207 - DC 532-24</t>
  </si>
  <si>
    <t>FT N. 1-42</t>
  </si>
  <si>
    <t xml:space="preserve">05.08.2024 </t>
  </si>
  <si>
    <t>CUFFARO SALVATORE/IIT82C0306904439100000003995/CRO:56150440507</t>
  </si>
  <si>
    <t>FALVO FABIO/IIT71G0306904439100000007973/CRO:56150440608</t>
  </si>
  <si>
    <t>MARREL SRL</t>
  </si>
  <si>
    <t>FT N. 30 DEL 09.08.2024 - ANTICIP 20 LAVORI - 18IR157 - DC 536-24</t>
  </si>
  <si>
    <t>09.08.2024</t>
  </si>
  <si>
    <t>PAPALEO FILOMENA/IIT51N0706676410000000113671/CRO:56150440709</t>
  </si>
  <si>
    <t>EDIL SIMPATY SRL/IIT70O0306939782100000006138/CRO:56151764008</t>
  </si>
  <si>
    <t>URANIA SRL</t>
  </si>
  <si>
    <t>FT N. 11 DEL 10.08.2024 - I SAL LAVORI - 18IR267 - DC 539-24</t>
  </si>
  <si>
    <t>10.08.2024</t>
  </si>
  <si>
    <t>CO.GE.CA SAS</t>
  </si>
  <si>
    <t>FT N. 12 DEL 01.08.2024 - I SAL LAVORI - 18IR204 - DC 541-2024</t>
  </si>
  <si>
    <t xml:space="preserve"> 01.08.2024</t>
  </si>
  <si>
    <t>CALABRIA PERFORAZIONI S.R.L./IIT44A0706280820000000128126/CRO:56151764412</t>
  </si>
  <si>
    <t>01.08.2024</t>
  </si>
  <si>
    <t>EDILBENINCASA S.R.L.</t>
  </si>
  <si>
    <t>FT N. 17 DEL 01.08.2024 - SAL N. 1 MANDAT COGECA SAS - 18IR204 - DC541-24</t>
  </si>
  <si>
    <t>FILANDRO TIZIANO/IIT11Z0301503200000002519216/CRO:56151764601</t>
  </si>
  <si>
    <t>TROVATI S.R.L. A U.S.</t>
  </si>
  <si>
    <t>FT N. 206 DEL 01.08.2024 - SAL N. 1 MANDAT COGECA SAS - 18IR204 - DC541-24</t>
  </si>
  <si>
    <t>FT N. 206</t>
  </si>
  <si>
    <t>SCARCELLI CRISTIAN/IIT61S0306916206100000015083/CRO:56151764803</t>
  </si>
  <si>
    <t>PROGEN SRL/IIT86R0200816934000500084330/CRO:56151764904</t>
  </si>
  <si>
    <t>SCALESE GERMANA</t>
  </si>
  <si>
    <t>FT N. 4 DEL 01.07.2024 - VER PREV INTER ARCHEOLOGICO - 18IR275 - DC549-24</t>
  </si>
  <si>
    <t xml:space="preserve"> 01.07.2024</t>
  </si>
  <si>
    <t>VALENZA MASSIMILIANO</t>
  </si>
  <si>
    <t>FT N. 4 DEL 31.07.2024 - ANTICIP. 20 SERV GEOLOGICI - 18IR590 - DC550-24</t>
  </si>
  <si>
    <t>VITALIANO EMILIO/IIT92D0306942593100000003110/CRO:56151765106</t>
  </si>
  <si>
    <t>PAGLIARO AMATO</t>
  </si>
  <si>
    <t>FT N. 2 DEL 31.07.2024 - 50 SERV GEOLOGICI - 18IR976 - DC 551-24</t>
  </si>
  <si>
    <t>TRICOLI FRANCESCO</t>
  </si>
  <si>
    <t>FT N. 3 DEL 25.07.2024 - DL AL II SAL - 18IR694 - DC 554-24</t>
  </si>
  <si>
    <t>COSENTINO GENNARO</t>
  </si>
  <si>
    <t>FT N. 25 DEL 29.07.2024 - CSE AL II SAL - 18IR694 - DC 554-24</t>
  </si>
  <si>
    <t>29.07.2024</t>
  </si>
  <si>
    <t>LAVORI STRADALI SRL</t>
  </si>
  <si>
    <t>FT N. 2-17 DEL 05.09.2024 - SAL N. 1 LAVORI - 18IR910 - DC 555-24</t>
  </si>
  <si>
    <t>FT N. 2-17</t>
  </si>
  <si>
    <t>05.09.2024</t>
  </si>
  <si>
    <t>PUBLIFAST SRL</t>
  </si>
  <si>
    <t>FT N. 3132024 DEL 19.07.2024 - PUBBL AVVISI ESPROPRI - 18IR918 - DC556-24</t>
  </si>
  <si>
    <t>FT N. 3132024</t>
  </si>
  <si>
    <t>19.07.2024</t>
  </si>
  <si>
    <t>GEA SRL UNIPERSONALE</t>
  </si>
  <si>
    <t>FT N. 46 DEL 28.08.2024 - SAL N. 1 LAVORI - 18IR933 - DC 557-24</t>
  </si>
  <si>
    <t>FT N. 46</t>
  </si>
  <si>
    <t>28.08.2024</t>
  </si>
  <si>
    <t>NET4MARKET - CSAMED SRL</t>
  </si>
  <si>
    <t>FT N. 1264 DEL 03.07.2024 - CANONE CERT ART 80 LUG-DIC 2024 - DC 558-24</t>
  </si>
  <si>
    <t>FT N. 1264</t>
  </si>
  <si>
    <t>PF GEOGNOSTICA S.R.L</t>
  </si>
  <si>
    <t>FT N. 6 DEL 09.09.2024 - INDAG GEOLOGICHE - 18IR275 - DC 559-24</t>
  </si>
  <si>
    <t>09.09.2024</t>
  </si>
  <si>
    <t>COSCO PASQUALE</t>
  </si>
  <si>
    <t>FT N. 42 DEL 09.09.2024 - PROG ESECUTIVA - 18IR006-MT - DC 567-24</t>
  </si>
  <si>
    <t>FT N. 42</t>
  </si>
  <si>
    <t>ARISTEI LORENZO</t>
  </si>
  <si>
    <t>FT N. 9 DEL 06.09.2024 - CSP - 18IR006-MT - DC 567-24</t>
  </si>
  <si>
    <t>06.09.2024</t>
  </si>
  <si>
    <t>SIM INGEGNERIA S.R.L.</t>
  </si>
  <si>
    <t>FT N. 13 DEL 28.08.2024 - VERIFICA PROG. ESEC - 18IR006-MT - DC 567-24</t>
  </si>
  <si>
    <t>FT N. 13</t>
  </si>
  <si>
    <t>RESISTEST S.R.L.</t>
  </si>
  <si>
    <t>FT N. 1 DEL 10.01.2024 - INDAG GEOLOGICHE - 18IR558 - DC 568-24</t>
  </si>
  <si>
    <t>10.01.2024</t>
  </si>
  <si>
    <t>DIANO GIUSEPPE</t>
  </si>
  <si>
    <t>FT N. 4 DEL 24.06.2024 - ANTIC. 20 COLLAUDO - 18IR591 - DC 569-24</t>
  </si>
  <si>
    <t>CURTI ROSALBINO</t>
  </si>
  <si>
    <t>FT N. 2 DEL 13.03.2024 - INDAG. GEOLOGICHE - 18IR975 - DC 570-2024</t>
  </si>
  <si>
    <t xml:space="preserve">13.03.2024 </t>
  </si>
  <si>
    <t>FT N. 17 DEL 02.09.2024 - DL AL I SAL - 18IR204 - DC 572-24</t>
  </si>
  <si>
    <t>02.09.2024</t>
  </si>
  <si>
    <t>MAGURNO DANILO</t>
  </si>
  <si>
    <t>FT N. 5 DEL 10.09.2024 - DL AL I SAL - 18IR204 - DC 572-24</t>
  </si>
  <si>
    <t>10.09.2024</t>
  </si>
  <si>
    <t>TUCCI PAOLA</t>
  </si>
  <si>
    <t>FT N. 1 DEL 03.09.2024 - DL AL I SAL - 18IR204 - DC 572-24</t>
  </si>
  <si>
    <t xml:space="preserve"> 03.09.2024</t>
  </si>
  <si>
    <t>RUSSO IVANO</t>
  </si>
  <si>
    <t>FT N. 12 DEL 02.09.2024 - DL AL I SAL - 18IR204 - DC 572-24</t>
  </si>
  <si>
    <t>COLOSIMO SERGIO</t>
  </si>
  <si>
    <t>FT N. 7 DEL 12.09.2024 - SUPP PROC ESPROPR+SPESE NOTIF - VV175 - DC573-24</t>
  </si>
  <si>
    <t>12.09.2024</t>
  </si>
  <si>
    <t>FT N. 21 DEL 19.09.2024 - ATTUAZIONE DC 32-2024 COMP SETTEMBRE OLTRE RS</t>
  </si>
  <si>
    <t>19.09.2024</t>
  </si>
  <si>
    <t>CONSORZIO STABILE ECIT</t>
  </si>
  <si>
    <t>FT N. 17 DEL 09.08.2024 - SAL VI LAVORI - 18IR529 - DC 577-24</t>
  </si>
  <si>
    <t xml:space="preserve"> 09.08.2024</t>
  </si>
  <si>
    <t>CONSOLI RICCARDO</t>
  </si>
  <si>
    <t>FT N. 2 DEL 18.06.2024 - ANTIC 20 ARCHEOLOGIA - 18IR678 - DC 579-24</t>
  </si>
  <si>
    <t>GAECO SERVICE SRL</t>
  </si>
  <si>
    <t>FT N. 7 DEL 23.09.2024 - SAL N. 2 LAVORI - CS154 - DC 586-24</t>
  </si>
  <si>
    <t>23.09.2024</t>
  </si>
  <si>
    <t>MARADEI GIUSEPPE</t>
  </si>
  <si>
    <t>FT N. 2 DEL 28.05.2024 - DL AL I SAL - CS154 - DC 586-24</t>
  </si>
  <si>
    <t xml:space="preserve">FT N. 2 </t>
  </si>
  <si>
    <t>28.05.2024</t>
  </si>
  <si>
    <t>BENNARDO CARMINE</t>
  </si>
  <si>
    <t>FT N. 1 DEL 28.05.2024 - DL AL I SAL - CS154 - DC 586-24</t>
  </si>
  <si>
    <t xml:space="preserve"> 28.05.2024</t>
  </si>
  <si>
    <t>BENNARDO ANNALISA</t>
  </si>
  <si>
    <t>FT N. 6 DEL 24.05.2024 - DL A I SAL - CS154 - DC 586-24</t>
  </si>
  <si>
    <t>24.05.2024</t>
  </si>
  <si>
    <t>INTEL MEDIA PUBBLICITA  S.R.L.</t>
  </si>
  <si>
    <t>FT N. 34 DEL 14.02.2024 - PUBB. ESITO GARA - RC120 - DC590-24</t>
  </si>
  <si>
    <t>FT N. 34</t>
  </si>
  <si>
    <t>14.02.2024</t>
  </si>
  <si>
    <t>indicatore di tempestività dei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</si>
</sst>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€-410]\ #,##0.00;[Red]\-[$€-410]\ #,##0.00"/>
    <numFmt numFmtId="165" formatCode="d/m/yyyy"/>
    <numFmt numFmtId="166" formatCode="_-* #,##0.00&quot; €&quot;_-;\-* #,##0.00&quot; €&quot;_-;_-* \-??&quot; €&quot;_-;_-@_-"/>
    <numFmt numFmtId="167" formatCode="#,##0.00_ ;\-#,##0.00\ "/>
  </numFmts>
  <fonts count="8" x14ac:knownFonts="1">
    <font>
      <sz val="11"/>
      <color rgb="FF000000"/>
      <name val="Calibri"/>
      <family val="2"/>
      <charset val="1"/>
    </font>
    <font>
      <sz val="9"/>
      <color rgb="FF000000"/>
      <name val="Calibri Light"/>
      <family val="2"/>
      <charset val="1"/>
    </font>
    <font>
      <b/>
      <sz val="9"/>
      <color rgb="FF000000"/>
      <name val="Calibri Light"/>
      <family val="2"/>
      <charset val="1"/>
    </font>
    <font>
      <sz val="9"/>
      <color rgb="FF000000"/>
      <name val="Arial"/>
      <charset val="1"/>
    </font>
    <font>
      <sz val="4"/>
      <color rgb="FF000000"/>
      <name val="Arial"/>
      <charset val="1"/>
    </font>
    <font>
      <sz val="11"/>
      <color rgb="FF000000"/>
      <name val="Calibri Light"/>
      <family val="2"/>
      <charset val="1"/>
    </font>
    <font>
      <sz val="9"/>
      <name val="Arial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166" fontId="7" fillId="0" borderId="0" applyBorder="0" applyProtection="0"/>
  </cellStyleXfs>
  <cellXfs count="29">
    <xf numFmtId="0" fontId="0" fillId="0" borderId="0" xfId="0"/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horizontal="center" vertical="center"/>
    </xf>
    <xf numFmtId="164" fontId="3" fillId="2" borderId="1" xfId="0" applyNumberFormat="1" applyFont="1" applyFill="1" applyBorder="1" applyAlignment="1" applyProtection="1">
      <alignment horizontal="right" vertical="center" wrapText="1"/>
    </xf>
    <xf numFmtId="165" fontId="2" fillId="0" borderId="2" xfId="0" applyNumberFormat="1" applyFont="1" applyBorder="1" applyAlignment="1" applyProtection="1">
      <alignment horizontal="center" vertical="center" wrapText="1"/>
    </xf>
    <xf numFmtId="165" fontId="2" fillId="0" borderId="3" xfId="0" applyNumberFormat="1" applyFont="1" applyBorder="1" applyAlignment="1" applyProtection="1">
      <alignment horizontal="center" vertical="center" wrapText="1"/>
    </xf>
    <xf numFmtId="165" fontId="2" fillId="0" borderId="3" xfId="0" applyNumberFormat="1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wrapText="1"/>
    </xf>
    <xf numFmtId="14" fontId="3" fillId="0" borderId="4" xfId="0" applyNumberFormat="1" applyFont="1" applyBorder="1" applyAlignment="1" applyProtection="1">
      <alignment horizontal="center" vertical="center" wrapText="1"/>
    </xf>
    <xf numFmtId="14" fontId="3" fillId="0" borderId="5" xfId="0" applyNumberFormat="1" applyFont="1" applyBorder="1" applyAlignment="1" applyProtection="1">
      <alignment horizontal="center" wrapText="1"/>
    </xf>
    <xf numFmtId="164" fontId="3" fillId="0" borderId="5" xfId="0" applyNumberFormat="1" applyFont="1" applyBorder="1" applyAlignment="1" applyProtection="1">
      <alignment horizontal="right" wrapText="1"/>
    </xf>
    <xf numFmtId="0" fontId="5" fillId="0" borderId="4" xfId="0" applyFont="1" applyBorder="1" applyAlignment="1" applyProtection="1">
      <alignment vertical="center"/>
    </xf>
    <xf numFmtId="164" fontId="3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wrapText="1"/>
    </xf>
    <xf numFmtId="14" fontId="6" fillId="0" borderId="4" xfId="0" applyNumberFormat="1" applyFont="1" applyBorder="1" applyAlignment="1" applyProtection="1">
      <alignment horizontal="center" vertical="center" wrapText="1"/>
    </xf>
    <xf numFmtId="14" fontId="3" fillId="0" borderId="4" xfId="0" applyNumberFormat="1" applyFont="1" applyBorder="1" applyAlignment="1" applyProtection="1">
      <alignment horizontal="center" vertical="center" wrapText="1"/>
    </xf>
    <xf numFmtId="14" fontId="3" fillId="0" borderId="5" xfId="0" applyNumberFormat="1" applyFont="1" applyBorder="1" applyAlignment="1" applyProtection="1">
      <alignment horizontal="center" wrapText="1"/>
    </xf>
    <xf numFmtId="164" fontId="3" fillId="0" borderId="5" xfId="0" applyNumberFormat="1" applyFont="1" applyBorder="1" applyAlignment="1" applyProtection="1">
      <alignment horizontal="right" wrapText="1"/>
    </xf>
    <xf numFmtId="0" fontId="5" fillId="0" borderId="4" xfId="0" applyFont="1" applyBorder="1" applyAlignment="1" applyProtection="1">
      <alignment vertical="center"/>
    </xf>
    <xf numFmtId="164" fontId="3" fillId="0" borderId="1" xfId="0" applyNumberFormat="1" applyFont="1" applyBorder="1" applyAlignment="1" applyProtection="1">
      <alignment horizontal="right" vertical="center" wrapText="1"/>
    </xf>
    <xf numFmtId="0" fontId="0" fillId="0" borderId="0" xfId="0" applyAlignment="1" applyProtection="1"/>
    <xf numFmtId="164" fontId="3" fillId="0" borderId="4" xfId="1" applyNumberFormat="1" applyFont="1" applyBorder="1" applyAlignment="1" applyProtection="1">
      <alignment horizontal="right" vertical="center"/>
    </xf>
    <xf numFmtId="0" fontId="5" fillId="0" borderId="6" xfId="0" applyFont="1" applyBorder="1" applyAlignment="1" applyProtection="1">
      <alignment horizontal="right" vertical="center"/>
    </xf>
    <xf numFmtId="167" fontId="5" fillId="0" borderId="7" xfId="0" applyNumberFormat="1" applyFont="1" applyBorder="1" applyAlignment="1" applyProtection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8"/>
  <sheetViews>
    <sheetView tabSelected="1" topLeftCell="C1" zoomScaleNormal="100" workbookViewId="0">
      <pane ySplit="1395" topLeftCell="A133" activePane="bottomLeft"/>
      <selection activeCell="C1" sqref="C1"/>
      <selection pane="bottomLeft" activeCell="L199" sqref="L199"/>
    </sheetView>
  </sheetViews>
  <sheetFormatPr defaultColWidth="8.7109375" defaultRowHeight="12" x14ac:dyDescent="0.25"/>
  <cols>
    <col min="1" max="1" width="8.7109375" style="1"/>
    <col min="2" max="2" width="25.28515625" style="1" hidden="1" customWidth="1"/>
    <col min="3" max="3" width="35.5703125" style="1" customWidth="1"/>
    <col min="4" max="4" width="4.7109375" style="1" customWidth="1"/>
    <col min="5" max="5" width="14.42578125" style="1" customWidth="1"/>
    <col min="6" max="8" width="14.28515625" style="1" customWidth="1"/>
    <col min="9" max="9" width="10.140625" style="1" customWidth="1"/>
    <col min="10" max="10" width="11.5703125" style="1" customWidth="1"/>
    <col min="11" max="11" width="14" style="1" customWidth="1"/>
    <col min="12" max="12" width="15.7109375" style="1" customWidth="1"/>
    <col min="13" max="13" width="20" style="1" customWidth="1"/>
    <col min="14" max="14" width="8.7109375" style="1"/>
    <col min="15" max="15" width="11.28515625" style="1" customWidth="1"/>
    <col min="16" max="16384" width="8.7109375" style="1"/>
  </cols>
  <sheetData>
    <row r="1" spans="2:13" s="2" customFormat="1" ht="13.7" customHeight="1" x14ac:dyDescent="0.25">
      <c r="C1" s="3"/>
      <c r="D1" s="3"/>
      <c r="E1" s="3"/>
      <c r="F1" s="3"/>
      <c r="G1" s="4" t="s">
        <v>0</v>
      </c>
      <c r="H1" s="4"/>
      <c r="I1" s="4"/>
      <c r="J1" s="4"/>
      <c r="K1" s="3"/>
      <c r="L1" s="3"/>
      <c r="M1" s="5"/>
    </row>
    <row r="2" spans="2:13" s="2" customFormat="1" ht="13.7" customHeight="1" x14ac:dyDescent="0.25">
      <c r="B2" s="6" t="s">
        <v>1</v>
      </c>
      <c r="C2" s="7" t="s">
        <v>1</v>
      </c>
      <c r="D2" s="7"/>
      <c r="E2" s="7" t="s">
        <v>2</v>
      </c>
      <c r="F2" s="7" t="s">
        <v>3</v>
      </c>
      <c r="G2" s="8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</row>
    <row r="3" spans="2:13" ht="13.7" customHeight="1" x14ac:dyDescent="0.2">
      <c r="B3" s="9" t="s">
        <v>11</v>
      </c>
      <c r="C3" s="10" t="s">
        <v>12</v>
      </c>
      <c r="D3" s="10" t="s">
        <v>13</v>
      </c>
      <c r="E3" s="10" t="s">
        <v>14</v>
      </c>
      <c r="F3" s="11" t="s">
        <v>15</v>
      </c>
      <c r="G3" s="11">
        <v>45433</v>
      </c>
      <c r="H3" s="11">
        <f t="shared" ref="H3:H66" si="0">G3+30</f>
        <v>45463</v>
      </c>
      <c r="I3" s="10">
        <v>549</v>
      </c>
      <c r="J3" s="12">
        <v>45474</v>
      </c>
      <c r="K3" s="13">
        <v>5605.6</v>
      </c>
      <c r="L3" s="14">
        <f t="shared" ref="L3:L66" si="1">H3-J3</f>
        <v>-11</v>
      </c>
      <c r="M3" s="15">
        <f t="shared" ref="M3:M34" si="2">K3*L3</f>
        <v>-61661.600000000006</v>
      </c>
    </row>
    <row r="4" spans="2:13" ht="13.7" customHeight="1" x14ac:dyDescent="0.2">
      <c r="B4" s="9" t="s">
        <v>11</v>
      </c>
      <c r="C4" s="10" t="s">
        <v>16</v>
      </c>
      <c r="D4" s="10" t="s">
        <v>17</v>
      </c>
      <c r="E4" s="10" t="s">
        <v>18</v>
      </c>
      <c r="F4" s="11" t="s">
        <v>19</v>
      </c>
      <c r="G4" s="11">
        <v>45462</v>
      </c>
      <c r="H4" s="11">
        <f t="shared" si="0"/>
        <v>45492</v>
      </c>
      <c r="I4" s="10">
        <v>550</v>
      </c>
      <c r="J4" s="12">
        <v>45474</v>
      </c>
      <c r="K4" s="13">
        <v>276006</v>
      </c>
      <c r="L4" s="14">
        <f t="shared" si="1"/>
        <v>18</v>
      </c>
      <c r="M4" s="15">
        <f t="shared" si="2"/>
        <v>4968108</v>
      </c>
    </row>
    <row r="5" spans="2:13" ht="13.7" customHeight="1" x14ac:dyDescent="0.2">
      <c r="B5" s="9" t="s">
        <v>20</v>
      </c>
      <c r="C5" s="10" t="s">
        <v>21</v>
      </c>
      <c r="D5" s="10" t="s">
        <v>17</v>
      </c>
      <c r="E5" s="10" t="s">
        <v>18</v>
      </c>
      <c r="F5" s="11" t="s">
        <v>19</v>
      </c>
      <c r="G5" s="11">
        <v>45462</v>
      </c>
      <c r="H5" s="11">
        <f t="shared" si="0"/>
        <v>45492</v>
      </c>
      <c r="I5" s="10">
        <v>551</v>
      </c>
      <c r="J5" s="12">
        <v>45471</v>
      </c>
      <c r="K5" s="13">
        <v>60721.32</v>
      </c>
      <c r="L5" s="14">
        <f t="shared" si="1"/>
        <v>21</v>
      </c>
      <c r="M5" s="15">
        <f t="shared" si="2"/>
        <v>1275147.72</v>
      </c>
    </row>
    <row r="6" spans="2:13" ht="13.7" customHeight="1" x14ac:dyDescent="0.2">
      <c r="B6" s="9" t="s">
        <v>11</v>
      </c>
      <c r="C6" s="10" t="s">
        <v>22</v>
      </c>
      <c r="D6" s="10" t="s">
        <v>23</v>
      </c>
      <c r="E6" s="10" t="s">
        <v>24</v>
      </c>
      <c r="F6" s="11" t="s">
        <v>25</v>
      </c>
      <c r="G6" s="11">
        <v>45462</v>
      </c>
      <c r="H6" s="11">
        <f t="shared" si="0"/>
        <v>45492</v>
      </c>
      <c r="I6" s="10">
        <v>552</v>
      </c>
      <c r="J6" s="10" t="s">
        <v>26</v>
      </c>
      <c r="K6" s="13">
        <v>3804.93</v>
      </c>
      <c r="L6" s="14">
        <f t="shared" si="1"/>
        <v>16</v>
      </c>
      <c r="M6" s="15">
        <f t="shared" si="2"/>
        <v>60878.879999999997</v>
      </c>
    </row>
    <row r="7" spans="2:13" ht="13.7" customHeight="1" x14ac:dyDescent="0.2">
      <c r="B7" s="9" t="s">
        <v>27</v>
      </c>
      <c r="C7" s="10" t="s">
        <v>21</v>
      </c>
      <c r="D7" s="10" t="s">
        <v>23</v>
      </c>
      <c r="E7" s="10" t="s">
        <v>24</v>
      </c>
      <c r="F7" s="11" t="s">
        <v>25</v>
      </c>
      <c r="G7" s="11">
        <v>45462</v>
      </c>
      <c r="H7" s="11">
        <f t="shared" si="0"/>
        <v>45492</v>
      </c>
      <c r="I7" s="10">
        <v>553</v>
      </c>
      <c r="J7" s="10" t="s">
        <v>28</v>
      </c>
      <c r="K7" s="13">
        <v>712</v>
      </c>
      <c r="L7" s="14">
        <f t="shared" si="1"/>
        <v>17</v>
      </c>
      <c r="M7" s="15">
        <f t="shared" si="2"/>
        <v>12104</v>
      </c>
    </row>
    <row r="8" spans="2:13" ht="13.7" customHeight="1" x14ac:dyDescent="0.2">
      <c r="B8" s="9" t="s">
        <v>11</v>
      </c>
      <c r="C8" s="10" t="s">
        <v>29</v>
      </c>
      <c r="D8" s="10" t="s">
        <v>30</v>
      </c>
      <c r="E8" s="10" t="s">
        <v>31</v>
      </c>
      <c r="F8" s="11" t="s">
        <v>32</v>
      </c>
      <c r="G8" s="11">
        <v>45462</v>
      </c>
      <c r="H8" s="11">
        <f t="shared" si="0"/>
        <v>45492</v>
      </c>
      <c r="I8" s="10">
        <v>554</v>
      </c>
      <c r="J8" s="10" t="s">
        <v>26</v>
      </c>
      <c r="K8" s="13">
        <v>1575</v>
      </c>
      <c r="L8" s="14">
        <f t="shared" si="1"/>
        <v>16</v>
      </c>
      <c r="M8" s="15">
        <f t="shared" si="2"/>
        <v>25200</v>
      </c>
    </row>
    <row r="9" spans="2:13" ht="13.7" customHeight="1" x14ac:dyDescent="0.2">
      <c r="B9" s="9" t="s">
        <v>33</v>
      </c>
      <c r="C9" s="10" t="s">
        <v>34</v>
      </c>
      <c r="D9" s="10" t="s">
        <v>35</v>
      </c>
      <c r="E9" s="10" t="s">
        <v>36</v>
      </c>
      <c r="F9" s="11" t="s">
        <v>37</v>
      </c>
      <c r="G9" s="11">
        <v>45446</v>
      </c>
      <c r="H9" s="11">
        <f t="shared" si="0"/>
        <v>45476</v>
      </c>
      <c r="I9" s="10">
        <v>555</v>
      </c>
      <c r="J9" s="10" t="s">
        <v>26</v>
      </c>
      <c r="K9" s="13">
        <v>14400</v>
      </c>
      <c r="L9" s="14">
        <f t="shared" si="1"/>
        <v>0</v>
      </c>
      <c r="M9" s="15">
        <f t="shared" si="2"/>
        <v>0</v>
      </c>
    </row>
    <row r="10" spans="2:13" ht="13.7" customHeight="1" x14ac:dyDescent="0.2">
      <c r="B10" s="9" t="s">
        <v>38</v>
      </c>
      <c r="C10" s="10" t="s">
        <v>21</v>
      </c>
      <c r="D10" s="10" t="s">
        <v>35</v>
      </c>
      <c r="E10" s="10" t="s">
        <v>36</v>
      </c>
      <c r="F10" s="11" t="s">
        <v>37</v>
      </c>
      <c r="G10" s="11">
        <v>45446</v>
      </c>
      <c r="H10" s="11">
        <f t="shared" si="0"/>
        <v>45476</v>
      </c>
      <c r="I10" s="10">
        <v>556</v>
      </c>
      <c r="J10" s="10" t="s">
        <v>28</v>
      </c>
      <c r="K10" s="13">
        <v>3600</v>
      </c>
      <c r="L10" s="14">
        <f t="shared" si="1"/>
        <v>1</v>
      </c>
      <c r="M10" s="15">
        <f t="shared" si="2"/>
        <v>3600</v>
      </c>
    </row>
    <row r="11" spans="2:13" s="16" customFormat="1" ht="13.7" customHeight="1" x14ac:dyDescent="0.2">
      <c r="B11" s="17" t="s">
        <v>39</v>
      </c>
      <c r="C11" s="18" t="s">
        <v>40</v>
      </c>
      <c r="D11" s="18" t="s">
        <v>41</v>
      </c>
      <c r="E11" s="18" t="s">
        <v>42</v>
      </c>
      <c r="F11" s="19" t="s">
        <v>43</v>
      </c>
      <c r="G11" s="19">
        <v>45474</v>
      </c>
      <c r="H11" s="20">
        <f t="shared" si="0"/>
        <v>45504</v>
      </c>
      <c r="I11" s="18">
        <v>557</v>
      </c>
      <c r="J11" s="21">
        <v>45476</v>
      </c>
      <c r="K11" s="22">
        <v>14122.84</v>
      </c>
      <c r="L11" s="23">
        <f t="shared" si="1"/>
        <v>28</v>
      </c>
      <c r="M11" s="24">
        <f t="shared" si="2"/>
        <v>395439.52</v>
      </c>
    </row>
    <row r="12" spans="2:13" s="16" customFormat="1" ht="13.7" customHeight="1" x14ac:dyDescent="0.2">
      <c r="B12" s="17" t="s">
        <v>11</v>
      </c>
      <c r="C12" s="18" t="s">
        <v>21</v>
      </c>
      <c r="D12" s="18" t="s">
        <v>41</v>
      </c>
      <c r="E12" s="18" t="s">
        <v>42</v>
      </c>
      <c r="F12" s="19" t="s">
        <v>43</v>
      </c>
      <c r="G12" s="19">
        <v>45474</v>
      </c>
      <c r="H12" s="20">
        <f t="shared" si="0"/>
        <v>45504</v>
      </c>
      <c r="I12" s="18">
        <v>558</v>
      </c>
      <c r="J12" s="21">
        <v>45475</v>
      </c>
      <c r="K12" s="22">
        <v>2500</v>
      </c>
      <c r="L12" s="23">
        <f t="shared" si="1"/>
        <v>29</v>
      </c>
      <c r="M12" s="24">
        <f t="shared" si="2"/>
        <v>72500</v>
      </c>
    </row>
    <row r="13" spans="2:13" ht="13.7" customHeight="1" x14ac:dyDescent="0.2">
      <c r="B13" s="9" t="s">
        <v>44</v>
      </c>
      <c r="C13" s="10" t="s">
        <v>45</v>
      </c>
      <c r="D13" s="10" t="s">
        <v>46</v>
      </c>
      <c r="E13" s="10" t="s">
        <v>47</v>
      </c>
      <c r="F13" s="11" t="s">
        <v>48</v>
      </c>
      <c r="G13" s="11">
        <v>45468</v>
      </c>
      <c r="H13" s="11">
        <f t="shared" si="0"/>
        <v>45498</v>
      </c>
      <c r="I13" s="10">
        <v>559</v>
      </c>
      <c r="J13" s="10" t="s">
        <v>26</v>
      </c>
      <c r="K13" s="13">
        <v>7032.73</v>
      </c>
      <c r="L13" s="14">
        <f t="shared" si="1"/>
        <v>22</v>
      </c>
      <c r="M13" s="15">
        <f t="shared" si="2"/>
        <v>154720.06</v>
      </c>
    </row>
    <row r="14" spans="2:13" ht="13.7" customHeight="1" x14ac:dyDescent="0.2">
      <c r="B14" s="9" t="s">
        <v>38</v>
      </c>
      <c r="C14" s="10" t="s">
        <v>21</v>
      </c>
      <c r="D14" s="10" t="s">
        <v>46</v>
      </c>
      <c r="E14" s="10" t="s">
        <v>47</v>
      </c>
      <c r="F14" s="11" t="s">
        <v>48</v>
      </c>
      <c r="G14" s="11">
        <v>45468</v>
      </c>
      <c r="H14" s="11">
        <f t="shared" si="0"/>
        <v>45498</v>
      </c>
      <c r="I14" s="10">
        <v>560</v>
      </c>
      <c r="J14" s="10" t="s">
        <v>28</v>
      </c>
      <c r="K14" s="13">
        <v>1316</v>
      </c>
      <c r="L14" s="14">
        <f t="shared" si="1"/>
        <v>23</v>
      </c>
      <c r="M14" s="15">
        <f t="shared" si="2"/>
        <v>30268</v>
      </c>
    </row>
    <row r="15" spans="2:13" ht="13.7" customHeight="1" x14ac:dyDescent="0.2">
      <c r="B15" s="9" t="s">
        <v>49</v>
      </c>
      <c r="C15" s="10" t="s">
        <v>50</v>
      </c>
      <c r="D15" s="10" t="s">
        <v>51</v>
      </c>
      <c r="E15" s="10" t="s">
        <v>52</v>
      </c>
      <c r="F15" s="11" t="s">
        <v>48</v>
      </c>
      <c r="G15" s="11">
        <v>45471</v>
      </c>
      <c r="H15" s="11">
        <f t="shared" si="0"/>
        <v>45501</v>
      </c>
      <c r="I15" s="10">
        <v>561</v>
      </c>
      <c r="J15" s="10" t="s">
        <v>26</v>
      </c>
      <c r="K15" s="13">
        <v>5599.01</v>
      </c>
      <c r="L15" s="14">
        <f t="shared" si="1"/>
        <v>25</v>
      </c>
      <c r="M15" s="15">
        <f t="shared" si="2"/>
        <v>139975.25</v>
      </c>
    </row>
    <row r="16" spans="2:13" ht="13.7" customHeight="1" x14ac:dyDescent="0.2">
      <c r="B16" s="9" t="s">
        <v>53</v>
      </c>
      <c r="C16" s="10" t="s">
        <v>21</v>
      </c>
      <c r="D16" s="10" t="s">
        <v>51</v>
      </c>
      <c r="E16" s="10" t="s">
        <v>52</v>
      </c>
      <c r="F16" s="11" t="s">
        <v>48</v>
      </c>
      <c r="G16" s="11">
        <v>45471</v>
      </c>
      <c r="H16" s="11">
        <f t="shared" si="0"/>
        <v>45501</v>
      </c>
      <c r="I16" s="10">
        <v>562</v>
      </c>
      <c r="J16" s="10" t="s">
        <v>28</v>
      </c>
      <c r="K16" s="13">
        <v>1231.78</v>
      </c>
      <c r="L16" s="14">
        <f t="shared" si="1"/>
        <v>26</v>
      </c>
      <c r="M16" s="15">
        <f t="shared" si="2"/>
        <v>32026.28</v>
      </c>
    </row>
    <row r="17" spans="2:13" ht="13.7" customHeight="1" x14ac:dyDescent="0.2">
      <c r="B17" s="9" t="s">
        <v>11</v>
      </c>
      <c r="C17" s="10" t="s">
        <v>54</v>
      </c>
      <c r="D17" s="10" t="s">
        <v>55</v>
      </c>
      <c r="E17" s="10" t="s">
        <v>56</v>
      </c>
      <c r="F17" s="11" t="s">
        <v>57</v>
      </c>
      <c r="G17" s="11">
        <v>45475</v>
      </c>
      <c r="H17" s="11">
        <f t="shared" si="0"/>
        <v>45505</v>
      </c>
      <c r="I17" s="10">
        <v>563</v>
      </c>
      <c r="J17" s="10" t="s">
        <v>58</v>
      </c>
      <c r="K17" s="13">
        <v>6919.43</v>
      </c>
      <c r="L17" s="14">
        <f t="shared" si="1"/>
        <v>27</v>
      </c>
      <c r="M17" s="15">
        <f t="shared" si="2"/>
        <v>186824.61000000002</v>
      </c>
    </row>
    <row r="18" spans="2:13" ht="13.7" customHeight="1" x14ac:dyDescent="0.2">
      <c r="B18" s="9" t="s">
        <v>59</v>
      </c>
      <c r="C18" s="10" t="s">
        <v>21</v>
      </c>
      <c r="D18" s="10" t="s">
        <v>55</v>
      </c>
      <c r="E18" s="10" t="s">
        <v>56</v>
      </c>
      <c r="F18" s="11" t="s">
        <v>57</v>
      </c>
      <c r="G18" s="11">
        <v>45475</v>
      </c>
      <c r="H18" s="11">
        <f t="shared" si="0"/>
        <v>45505</v>
      </c>
      <c r="I18" s="10">
        <v>564</v>
      </c>
      <c r="J18" s="10" t="s">
        <v>60</v>
      </c>
      <c r="K18" s="13">
        <v>1522.27</v>
      </c>
      <c r="L18" s="14">
        <f t="shared" si="1"/>
        <v>28</v>
      </c>
      <c r="M18" s="15">
        <f t="shared" si="2"/>
        <v>42623.56</v>
      </c>
    </row>
    <row r="19" spans="2:13" ht="13.7" customHeight="1" x14ac:dyDescent="0.2">
      <c r="B19" s="9" t="s">
        <v>61</v>
      </c>
      <c r="C19" s="10" t="s">
        <v>62</v>
      </c>
      <c r="D19" s="10" t="s">
        <v>63</v>
      </c>
      <c r="E19" s="10" t="s">
        <v>64</v>
      </c>
      <c r="F19" s="11" t="s">
        <v>65</v>
      </c>
      <c r="G19" s="11">
        <v>45475</v>
      </c>
      <c r="H19" s="11">
        <f t="shared" si="0"/>
        <v>45505</v>
      </c>
      <c r="I19" s="10">
        <v>565</v>
      </c>
      <c r="J19" s="10" t="s">
        <v>58</v>
      </c>
      <c r="K19" s="13">
        <v>266711.83</v>
      </c>
      <c r="L19" s="14">
        <f t="shared" si="1"/>
        <v>27</v>
      </c>
      <c r="M19" s="15">
        <f t="shared" si="2"/>
        <v>7201219.4100000001</v>
      </c>
    </row>
    <row r="20" spans="2:13" ht="13.7" customHeight="1" x14ac:dyDescent="0.2">
      <c r="B20" s="9" t="s">
        <v>11</v>
      </c>
      <c r="C20" s="10" t="s">
        <v>21</v>
      </c>
      <c r="D20" s="10" t="s">
        <v>63</v>
      </c>
      <c r="E20" s="10" t="s">
        <v>64</v>
      </c>
      <c r="F20" s="11" t="s">
        <v>65</v>
      </c>
      <c r="G20" s="11">
        <v>45475</v>
      </c>
      <c r="H20" s="11">
        <f t="shared" si="0"/>
        <v>45505</v>
      </c>
      <c r="I20" s="10">
        <v>566</v>
      </c>
      <c r="J20" s="10" t="s">
        <v>60</v>
      </c>
      <c r="K20" s="13">
        <v>58676.6</v>
      </c>
      <c r="L20" s="14">
        <f t="shared" si="1"/>
        <v>28</v>
      </c>
      <c r="M20" s="15">
        <f t="shared" si="2"/>
        <v>1642944.8</v>
      </c>
    </row>
    <row r="21" spans="2:13" ht="13.7" customHeight="1" x14ac:dyDescent="0.2">
      <c r="B21" s="9" t="s">
        <v>66</v>
      </c>
      <c r="C21" s="10" t="s">
        <v>67</v>
      </c>
      <c r="D21" s="10" t="s">
        <v>68</v>
      </c>
      <c r="E21" s="10" t="s">
        <v>69</v>
      </c>
      <c r="F21" s="11" t="s">
        <v>48</v>
      </c>
      <c r="G21" s="11">
        <v>45468</v>
      </c>
      <c r="H21" s="11">
        <f t="shared" si="0"/>
        <v>45498</v>
      </c>
      <c r="I21" s="10">
        <v>567</v>
      </c>
      <c r="J21" s="10" t="s">
        <v>58</v>
      </c>
      <c r="K21" s="13">
        <v>5729.38</v>
      </c>
      <c r="L21" s="14">
        <f t="shared" si="1"/>
        <v>20</v>
      </c>
      <c r="M21" s="15">
        <f t="shared" si="2"/>
        <v>114587.6</v>
      </c>
    </row>
    <row r="22" spans="2:13" ht="13.7" customHeight="1" x14ac:dyDescent="0.2">
      <c r="B22" s="9" t="s">
        <v>38</v>
      </c>
      <c r="C22" s="10" t="s">
        <v>21</v>
      </c>
      <c r="D22" s="10" t="s">
        <v>68</v>
      </c>
      <c r="E22" s="10" t="s">
        <v>69</v>
      </c>
      <c r="F22" s="11" t="s">
        <v>48</v>
      </c>
      <c r="G22" s="11">
        <v>45468</v>
      </c>
      <c r="H22" s="11">
        <f t="shared" si="0"/>
        <v>45498</v>
      </c>
      <c r="I22" s="10">
        <v>568</v>
      </c>
      <c r="J22" s="10" t="s">
        <v>60</v>
      </c>
      <c r="K22" s="13">
        <v>1072.1199999999999</v>
      </c>
      <c r="L22" s="14">
        <f t="shared" si="1"/>
        <v>21</v>
      </c>
      <c r="M22" s="15">
        <f t="shared" si="2"/>
        <v>22514.519999999997</v>
      </c>
    </row>
    <row r="23" spans="2:13" ht="13.7" customHeight="1" x14ac:dyDescent="0.2">
      <c r="B23" s="9" t="s">
        <v>70</v>
      </c>
      <c r="C23" s="10" t="s">
        <v>71</v>
      </c>
      <c r="D23" s="10" t="s">
        <v>72</v>
      </c>
      <c r="E23" s="10" t="s">
        <v>73</v>
      </c>
      <c r="F23" s="11" t="s">
        <v>74</v>
      </c>
      <c r="G23" s="11">
        <v>45475</v>
      </c>
      <c r="H23" s="11">
        <f t="shared" si="0"/>
        <v>45505</v>
      </c>
      <c r="I23" s="10">
        <v>569</v>
      </c>
      <c r="J23" s="10" t="s">
        <v>58</v>
      </c>
      <c r="K23" s="13">
        <v>29919.23</v>
      </c>
      <c r="L23" s="14">
        <f t="shared" si="1"/>
        <v>27</v>
      </c>
      <c r="M23" s="15">
        <f t="shared" si="2"/>
        <v>807819.21</v>
      </c>
    </row>
    <row r="24" spans="2:13" ht="13.7" customHeight="1" x14ac:dyDescent="0.2">
      <c r="B24" s="9" t="s">
        <v>38</v>
      </c>
      <c r="C24" s="10" t="s">
        <v>21</v>
      </c>
      <c r="D24" s="10" t="s">
        <v>72</v>
      </c>
      <c r="E24" s="10" t="s">
        <v>73</v>
      </c>
      <c r="F24" s="11" t="s">
        <v>74</v>
      </c>
      <c r="G24" s="11">
        <v>45475</v>
      </c>
      <c r="H24" s="11">
        <f t="shared" si="0"/>
        <v>45505</v>
      </c>
      <c r="I24" s="10">
        <v>570</v>
      </c>
      <c r="J24" s="10" t="s">
        <v>60</v>
      </c>
      <c r="K24" s="13">
        <v>6582.23</v>
      </c>
      <c r="L24" s="14">
        <f t="shared" si="1"/>
        <v>28</v>
      </c>
      <c r="M24" s="15">
        <f t="shared" si="2"/>
        <v>184302.44</v>
      </c>
    </row>
    <row r="25" spans="2:13" ht="13.7" customHeight="1" x14ac:dyDescent="0.2">
      <c r="B25" s="9" t="s">
        <v>75</v>
      </c>
      <c r="C25" s="10" t="s">
        <v>76</v>
      </c>
      <c r="D25" s="10" t="s">
        <v>77</v>
      </c>
      <c r="E25" s="10" t="s">
        <v>78</v>
      </c>
      <c r="F25" s="11" t="s">
        <v>79</v>
      </c>
      <c r="G25" s="11">
        <v>45475</v>
      </c>
      <c r="H25" s="11">
        <f t="shared" si="0"/>
        <v>45505</v>
      </c>
      <c r="I25" s="10">
        <v>571</v>
      </c>
      <c r="J25" s="10" t="s">
        <v>58</v>
      </c>
      <c r="K25" s="13">
        <v>5702.65</v>
      </c>
      <c r="L25" s="14">
        <f t="shared" si="1"/>
        <v>27</v>
      </c>
      <c r="M25" s="15">
        <f t="shared" si="2"/>
        <v>153971.54999999999</v>
      </c>
    </row>
    <row r="26" spans="2:13" ht="13.7" customHeight="1" x14ac:dyDescent="0.2">
      <c r="B26" s="9" t="s">
        <v>38</v>
      </c>
      <c r="C26" s="10" t="s">
        <v>21</v>
      </c>
      <c r="D26" s="10" t="s">
        <v>77</v>
      </c>
      <c r="E26" s="10" t="s">
        <v>78</v>
      </c>
      <c r="F26" s="11" t="s">
        <v>79</v>
      </c>
      <c r="G26" s="11">
        <v>45475</v>
      </c>
      <c r="H26" s="11">
        <f t="shared" si="0"/>
        <v>45505</v>
      </c>
      <c r="I26" s="10">
        <v>572</v>
      </c>
      <c r="J26" s="10" t="s">
        <v>60</v>
      </c>
      <c r="K26" s="13">
        <v>1254.58</v>
      </c>
      <c r="L26" s="14">
        <f t="shared" si="1"/>
        <v>28</v>
      </c>
      <c r="M26" s="15">
        <f t="shared" si="2"/>
        <v>35128.239999999998</v>
      </c>
    </row>
    <row r="27" spans="2:13" ht="13.7" customHeight="1" x14ac:dyDescent="0.2">
      <c r="B27" s="9" t="s">
        <v>80</v>
      </c>
      <c r="C27" s="10" t="s">
        <v>81</v>
      </c>
      <c r="D27" s="10" t="s">
        <v>82</v>
      </c>
      <c r="E27" s="10" t="s">
        <v>83</v>
      </c>
      <c r="F27" s="11" t="s">
        <v>84</v>
      </c>
      <c r="G27" s="11">
        <v>45475</v>
      </c>
      <c r="H27" s="11">
        <f t="shared" si="0"/>
        <v>45505</v>
      </c>
      <c r="I27" s="10">
        <v>573</v>
      </c>
      <c r="J27" s="10" t="s">
        <v>58</v>
      </c>
      <c r="K27" s="13">
        <v>37070.769999999997</v>
      </c>
      <c r="L27" s="14">
        <f t="shared" si="1"/>
        <v>27</v>
      </c>
      <c r="M27" s="15">
        <f t="shared" si="2"/>
        <v>1000910.7899999999</v>
      </c>
    </row>
    <row r="28" spans="2:13" ht="13.7" customHeight="1" x14ac:dyDescent="0.2">
      <c r="B28" s="9"/>
      <c r="C28" s="10" t="s">
        <v>21</v>
      </c>
      <c r="D28" s="10" t="s">
        <v>82</v>
      </c>
      <c r="E28" s="10" t="s">
        <v>83</v>
      </c>
      <c r="F28" s="11" t="s">
        <v>84</v>
      </c>
      <c r="G28" s="11">
        <v>45475</v>
      </c>
      <c r="H28" s="11">
        <f t="shared" si="0"/>
        <v>45505</v>
      </c>
      <c r="I28" s="10">
        <v>574</v>
      </c>
      <c r="J28" s="10" t="s">
        <v>60</v>
      </c>
      <c r="K28" s="13">
        <v>8155.57</v>
      </c>
      <c r="L28" s="14">
        <f t="shared" si="1"/>
        <v>28</v>
      </c>
      <c r="M28" s="15">
        <f t="shared" si="2"/>
        <v>228355.96</v>
      </c>
    </row>
    <row r="29" spans="2:13" ht="13.7" customHeight="1" x14ac:dyDescent="0.2">
      <c r="B29" s="9" t="s">
        <v>38</v>
      </c>
      <c r="C29" s="10" t="s">
        <v>85</v>
      </c>
      <c r="D29" s="10" t="s">
        <v>86</v>
      </c>
      <c r="E29" s="10" t="s">
        <v>87</v>
      </c>
      <c r="F29" s="11" t="s">
        <v>88</v>
      </c>
      <c r="G29" s="11">
        <v>45428</v>
      </c>
      <c r="H29" s="11">
        <f t="shared" si="0"/>
        <v>45458</v>
      </c>
      <c r="I29" s="10">
        <v>575</v>
      </c>
      <c r="J29" s="10" t="s">
        <v>89</v>
      </c>
      <c r="K29" s="13">
        <v>1050</v>
      </c>
      <c r="L29" s="14">
        <f t="shared" si="1"/>
        <v>-23</v>
      </c>
      <c r="M29" s="15">
        <f t="shared" si="2"/>
        <v>-24150</v>
      </c>
    </row>
    <row r="30" spans="2:13" ht="13.7" customHeight="1" x14ac:dyDescent="0.2">
      <c r="B30" s="9" t="s">
        <v>90</v>
      </c>
      <c r="C30" s="10" t="s">
        <v>21</v>
      </c>
      <c r="D30" s="10" t="s">
        <v>86</v>
      </c>
      <c r="E30" s="10" t="s">
        <v>87</v>
      </c>
      <c r="F30" s="11" t="s">
        <v>88</v>
      </c>
      <c r="G30" s="11">
        <v>45428</v>
      </c>
      <c r="H30" s="11">
        <f t="shared" si="0"/>
        <v>45458</v>
      </c>
      <c r="I30" s="10">
        <v>576</v>
      </c>
      <c r="J30" s="10" t="s">
        <v>58</v>
      </c>
      <c r="K30" s="13">
        <v>231</v>
      </c>
      <c r="L30" s="14">
        <f t="shared" si="1"/>
        <v>-20</v>
      </c>
      <c r="M30" s="15">
        <f t="shared" si="2"/>
        <v>-4620</v>
      </c>
    </row>
    <row r="31" spans="2:13" ht="13.7" customHeight="1" x14ac:dyDescent="0.2">
      <c r="B31" s="9" t="s">
        <v>11</v>
      </c>
      <c r="C31" s="10" t="s">
        <v>85</v>
      </c>
      <c r="D31" s="10" t="s">
        <v>91</v>
      </c>
      <c r="E31" s="10" t="s">
        <v>92</v>
      </c>
      <c r="F31" s="11" t="s">
        <v>88</v>
      </c>
      <c r="G31" s="11">
        <v>45428</v>
      </c>
      <c r="H31" s="11">
        <f t="shared" si="0"/>
        <v>45458</v>
      </c>
      <c r="I31" s="10">
        <v>577</v>
      </c>
      <c r="J31" s="10" t="s">
        <v>89</v>
      </c>
      <c r="K31" s="13">
        <v>7020</v>
      </c>
      <c r="L31" s="14">
        <f t="shared" si="1"/>
        <v>-23</v>
      </c>
      <c r="M31" s="15">
        <f t="shared" si="2"/>
        <v>-161460</v>
      </c>
    </row>
    <row r="32" spans="2:13" ht="13.7" customHeight="1" x14ac:dyDescent="0.2">
      <c r="B32" s="9" t="s">
        <v>93</v>
      </c>
      <c r="C32" s="10" t="s">
        <v>21</v>
      </c>
      <c r="D32" s="10" t="s">
        <v>91</v>
      </c>
      <c r="E32" s="10" t="s">
        <v>92</v>
      </c>
      <c r="F32" s="11" t="s">
        <v>88</v>
      </c>
      <c r="G32" s="11">
        <v>45428</v>
      </c>
      <c r="H32" s="11">
        <f t="shared" si="0"/>
        <v>45458</v>
      </c>
      <c r="I32" s="10">
        <v>578</v>
      </c>
      <c r="J32" s="10" t="s">
        <v>58</v>
      </c>
      <c r="K32" s="13">
        <v>1544.4</v>
      </c>
      <c r="L32" s="14">
        <f t="shared" si="1"/>
        <v>-20</v>
      </c>
      <c r="M32" s="15">
        <f t="shared" si="2"/>
        <v>-30888</v>
      </c>
    </row>
    <row r="33" spans="2:13" ht="13.7" customHeight="1" x14ac:dyDescent="0.2">
      <c r="B33" s="9" t="s">
        <v>38</v>
      </c>
      <c r="C33" s="10" t="s">
        <v>94</v>
      </c>
      <c r="D33" s="10" t="s">
        <v>95</v>
      </c>
      <c r="E33" s="10" t="s">
        <v>96</v>
      </c>
      <c r="F33" s="11" t="s">
        <v>97</v>
      </c>
      <c r="G33" s="11">
        <v>45468</v>
      </c>
      <c r="H33" s="11">
        <f t="shared" si="0"/>
        <v>45498</v>
      </c>
      <c r="I33" s="10">
        <v>579</v>
      </c>
      <c r="J33" s="10" t="s">
        <v>89</v>
      </c>
      <c r="K33" s="13">
        <v>78366.070000000007</v>
      </c>
      <c r="L33" s="14">
        <f t="shared" si="1"/>
        <v>17</v>
      </c>
      <c r="M33" s="15">
        <f t="shared" si="2"/>
        <v>1332223.1900000002</v>
      </c>
    </row>
    <row r="34" spans="2:13" ht="13.7" customHeight="1" x14ac:dyDescent="0.2">
      <c r="B34" s="9" t="s">
        <v>98</v>
      </c>
      <c r="C34" s="10" t="s">
        <v>21</v>
      </c>
      <c r="D34" s="10" t="s">
        <v>95</v>
      </c>
      <c r="E34" s="10" t="s">
        <v>96</v>
      </c>
      <c r="F34" s="11" t="s">
        <v>97</v>
      </c>
      <c r="G34" s="11">
        <v>45468</v>
      </c>
      <c r="H34" s="11">
        <f t="shared" si="0"/>
        <v>45498</v>
      </c>
      <c r="I34" s="10">
        <v>580</v>
      </c>
      <c r="J34" s="10" t="s">
        <v>58</v>
      </c>
      <c r="K34" s="13">
        <v>17240.54</v>
      </c>
      <c r="L34" s="14">
        <f t="shared" si="1"/>
        <v>20</v>
      </c>
      <c r="M34" s="15">
        <f t="shared" si="2"/>
        <v>344810.80000000005</v>
      </c>
    </row>
    <row r="35" spans="2:13" ht="13.7" customHeight="1" x14ac:dyDescent="0.2">
      <c r="B35" s="9" t="s">
        <v>11</v>
      </c>
      <c r="C35" s="10" t="s">
        <v>99</v>
      </c>
      <c r="D35" s="10" t="s">
        <v>100</v>
      </c>
      <c r="E35" s="10" t="s">
        <v>73</v>
      </c>
      <c r="F35" s="11" t="s">
        <v>101</v>
      </c>
      <c r="G35" s="11">
        <v>45475</v>
      </c>
      <c r="H35" s="11">
        <f t="shared" si="0"/>
        <v>45505</v>
      </c>
      <c r="I35" s="10">
        <v>581</v>
      </c>
      <c r="J35" s="10" t="s">
        <v>89</v>
      </c>
      <c r="K35" s="13">
        <v>4146.3599999999997</v>
      </c>
      <c r="L35" s="14">
        <f t="shared" si="1"/>
        <v>24</v>
      </c>
      <c r="M35" s="15">
        <f t="shared" ref="M35:M66" si="3">K35*L35</f>
        <v>99512.639999999985</v>
      </c>
    </row>
    <row r="36" spans="2:13" ht="13.7" customHeight="1" x14ac:dyDescent="0.2">
      <c r="B36" s="9" t="s">
        <v>102</v>
      </c>
      <c r="C36" s="10" t="s">
        <v>21</v>
      </c>
      <c r="D36" s="10" t="s">
        <v>100</v>
      </c>
      <c r="E36" s="10" t="s">
        <v>73</v>
      </c>
      <c r="F36" s="11" t="s">
        <v>101</v>
      </c>
      <c r="G36" s="11">
        <v>45475</v>
      </c>
      <c r="H36" s="11">
        <f t="shared" si="0"/>
        <v>45505</v>
      </c>
      <c r="I36" s="10">
        <v>582</v>
      </c>
      <c r="J36" s="10" t="s">
        <v>58</v>
      </c>
      <c r="K36" s="13">
        <v>775.89</v>
      </c>
      <c r="L36" s="14">
        <f t="shared" si="1"/>
        <v>27</v>
      </c>
      <c r="M36" s="15">
        <f t="shared" si="3"/>
        <v>20949.03</v>
      </c>
    </row>
    <row r="37" spans="2:13" ht="13.7" customHeight="1" x14ac:dyDescent="0.2">
      <c r="B37" s="9" t="s">
        <v>38</v>
      </c>
      <c r="C37" s="10" t="s">
        <v>103</v>
      </c>
      <c r="D37" s="10" t="s">
        <v>104</v>
      </c>
      <c r="E37" s="10" t="s">
        <v>105</v>
      </c>
      <c r="F37" s="11" t="s">
        <v>106</v>
      </c>
      <c r="G37" s="11">
        <v>45475</v>
      </c>
      <c r="H37" s="11">
        <f t="shared" si="0"/>
        <v>45505</v>
      </c>
      <c r="I37" s="10">
        <v>583</v>
      </c>
      <c r="J37" s="10" t="s">
        <v>89</v>
      </c>
      <c r="K37" s="13">
        <v>17862.05</v>
      </c>
      <c r="L37" s="14">
        <f t="shared" si="1"/>
        <v>24</v>
      </c>
      <c r="M37" s="15">
        <f t="shared" si="3"/>
        <v>428689.19999999995</v>
      </c>
    </row>
    <row r="38" spans="2:13" ht="13.7" customHeight="1" x14ac:dyDescent="0.2">
      <c r="B38" s="9" t="s">
        <v>107</v>
      </c>
      <c r="C38" s="10" t="s">
        <v>108</v>
      </c>
      <c r="D38" s="10" t="s">
        <v>109</v>
      </c>
      <c r="E38" s="10" t="s">
        <v>110</v>
      </c>
      <c r="F38" s="11" t="s">
        <v>111</v>
      </c>
      <c r="G38" s="11">
        <v>45481</v>
      </c>
      <c r="H38" s="11">
        <f t="shared" si="0"/>
        <v>45511</v>
      </c>
      <c r="I38" s="10">
        <v>584</v>
      </c>
      <c r="J38" s="10" t="s">
        <v>112</v>
      </c>
      <c r="K38" s="13">
        <v>23343.35</v>
      </c>
      <c r="L38" s="14">
        <f t="shared" si="1"/>
        <v>28</v>
      </c>
      <c r="M38" s="15">
        <f t="shared" si="3"/>
        <v>653613.79999999993</v>
      </c>
    </row>
    <row r="39" spans="2:13" ht="13.7" customHeight="1" x14ac:dyDescent="0.2">
      <c r="B39" s="9" t="s">
        <v>11</v>
      </c>
      <c r="C39" s="10" t="s">
        <v>113</v>
      </c>
      <c r="D39" s="10" t="s">
        <v>114</v>
      </c>
      <c r="E39" s="10" t="s">
        <v>73</v>
      </c>
      <c r="F39" s="11" t="s">
        <v>115</v>
      </c>
      <c r="G39" s="11">
        <v>45369</v>
      </c>
      <c r="H39" s="11">
        <f t="shared" si="0"/>
        <v>45399</v>
      </c>
      <c r="I39" s="10">
        <v>585</v>
      </c>
      <c r="J39" s="10" t="s">
        <v>116</v>
      </c>
      <c r="K39" s="13">
        <v>47000</v>
      </c>
      <c r="L39" s="14">
        <f t="shared" si="1"/>
        <v>-86</v>
      </c>
      <c r="M39" s="15">
        <f t="shared" si="3"/>
        <v>-4042000</v>
      </c>
    </row>
    <row r="40" spans="2:13" ht="13.7" customHeight="1" x14ac:dyDescent="0.2">
      <c r="B40" s="9" t="s">
        <v>117</v>
      </c>
      <c r="C40" s="10" t="s">
        <v>21</v>
      </c>
      <c r="D40" s="10" t="s">
        <v>114</v>
      </c>
      <c r="E40" s="10" t="s">
        <v>73</v>
      </c>
      <c r="F40" s="11" t="s">
        <v>115</v>
      </c>
      <c r="G40" s="11">
        <v>45369</v>
      </c>
      <c r="H40" s="11">
        <f t="shared" si="0"/>
        <v>45399</v>
      </c>
      <c r="I40" s="10">
        <v>586</v>
      </c>
      <c r="J40" s="10" t="s">
        <v>118</v>
      </c>
      <c r="K40" s="13">
        <v>10340</v>
      </c>
      <c r="L40" s="14">
        <f t="shared" si="1"/>
        <v>-85</v>
      </c>
      <c r="M40" s="15">
        <f t="shared" si="3"/>
        <v>-878900</v>
      </c>
    </row>
    <row r="41" spans="2:13" ht="13.7" customHeight="1" x14ac:dyDescent="0.2">
      <c r="B41" s="9" t="s">
        <v>38</v>
      </c>
      <c r="C41" s="10" t="s">
        <v>119</v>
      </c>
      <c r="D41" s="10" t="s">
        <v>120</v>
      </c>
      <c r="E41" s="10" t="s">
        <v>121</v>
      </c>
      <c r="F41" s="11" t="s">
        <v>122</v>
      </c>
      <c r="G41" s="11">
        <v>45475</v>
      </c>
      <c r="H41" s="11">
        <f t="shared" si="0"/>
        <v>45505</v>
      </c>
      <c r="I41" s="10">
        <v>587</v>
      </c>
      <c r="J41" s="10" t="s">
        <v>116</v>
      </c>
      <c r="K41" s="13">
        <v>36372.86</v>
      </c>
      <c r="L41" s="14">
        <f t="shared" si="1"/>
        <v>20</v>
      </c>
      <c r="M41" s="15">
        <f t="shared" si="3"/>
        <v>727457.2</v>
      </c>
    </row>
    <row r="42" spans="2:13" ht="13.7" customHeight="1" x14ac:dyDescent="0.2">
      <c r="B42" s="9" t="s">
        <v>123</v>
      </c>
      <c r="C42" s="10" t="s">
        <v>124</v>
      </c>
      <c r="D42" s="10" t="s">
        <v>125</v>
      </c>
      <c r="E42" s="10" t="s">
        <v>126</v>
      </c>
      <c r="F42" s="11" t="s">
        <v>15</v>
      </c>
      <c r="G42" s="11">
        <v>45433</v>
      </c>
      <c r="H42" s="11">
        <f t="shared" si="0"/>
        <v>45463</v>
      </c>
      <c r="I42" s="10">
        <v>588</v>
      </c>
      <c r="J42" s="10" t="s">
        <v>116</v>
      </c>
      <c r="K42" s="13">
        <v>10743.68</v>
      </c>
      <c r="L42" s="14">
        <f t="shared" si="1"/>
        <v>-22</v>
      </c>
      <c r="M42" s="15">
        <f t="shared" si="3"/>
        <v>-236360.96000000002</v>
      </c>
    </row>
    <row r="43" spans="2:13" ht="13.7" customHeight="1" x14ac:dyDescent="0.2">
      <c r="B43" s="9" t="s">
        <v>127</v>
      </c>
      <c r="C43" s="10" t="s">
        <v>21</v>
      </c>
      <c r="D43" s="10" t="s">
        <v>125</v>
      </c>
      <c r="E43" s="10" t="s">
        <v>126</v>
      </c>
      <c r="F43" s="11" t="s">
        <v>15</v>
      </c>
      <c r="G43" s="11">
        <v>45433</v>
      </c>
      <c r="H43" s="11">
        <f t="shared" si="0"/>
        <v>45463</v>
      </c>
      <c r="I43" s="10">
        <v>589</v>
      </c>
      <c r="J43" s="10" t="s">
        <v>118</v>
      </c>
      <c r="K43" s="13">
        <v>2010.42</v>
      </c>
      <c r="L43" s="14">
        <f t="shared" si="1"/>
        <v>-21</v>
      </c>
      <c r="M43" s="15">
        <f t="shared" si="3"/>
        <v>-42218.82</v>
      </c>
    </row>
    <row r="44" spans="2:13" ht="13.7" customHeight="1" x14ac:dyDescent="0.2">
      <c r="B44" s="9" t="s">
        <v>11</v>
      </c>
      <c r="C44" s="10" t="s">
        <v>128</v>
      </c>
      <c r="D44" s="10" t="s">
        <v>129</v>
      </c>
      <c r="E44" s="10" t="s">
        <v>130</v>
      </c>
      <c r="F44" s="11" t="s">
        <v>131</v>
      </c>
      <c r="G44" s="11">
        <v>45481</v>
      </c>
      <c r="H44" s="11">
        <f t="shared" si="0"/>
        <v>45511</v>
      </c>
      <c r="I44" s="10">
        <v>590</v>
      </c>
      <c r="J44" s="10" t="s">
        <v>116</v>
      </c>
      <c r="K44" s="13">
        <v>18522.830000000002</v>
      </c>
      <c r="L44" s="14">
        <f t="shared" si="1"/>
        <v>26</v>
      </c>
      <c r="M44" s="15">
        <f t="shared" si="3"/>
        <v>481593.58000000007</v>
      </c>
    </row>
    <row r="45" spans="2:13" ht="13.7" customHeight="1" x14ac:dyDescent="0.2">
      <c r="B45" s="9" t="s">
        <v>132</v>
      </c>
      <c r="C45" s="10" t="s">
        <v>21</v>
      </c>
      <c r="D45" s="10" t="s">
        <v>129</v>
      </c>
      <c r="E45" s="10" t="s">
        <v>130</v>
      </c>
      <c r="F45" s="11" t="s">
        <v>131</v>
      </c>
      <c r="G45" s="11">
        <v>45481</v>
      </c>
      <c r="H45" s="11">
        <f t="shared" si="0"/>
        <v>45511</v>
      </c>
      <c r="I45" s="10">
        <v>591</v>
      </c>
      <c r="J45" s="10" t="s">
        <v>118</v>
      </c>
      <c r="K45" s="13">
        <v>3466.1</v>
      </c>
      <c r="L45" s="14">
        <f t="shared" si="1"/>
        <v>27</v>
      </c>
      <c r="M45" s="15">
        <f t="shared" si="3"/>
        <v>93584.7</v>
      </c>
    </row>
    <row r="46" spans="2:13" ht="13.7" customHeight="1" x14ac:dyDescent="0.2">
      <c r="B46" s="9" t="s">
        <v>11</v>
      </c>
      <c r="C46" s="10" t="s">
        <v>133</v>
      </c>
      <c r="D46" s="10" t="s">
        <v>134</v>
      </c>
      <c r="E46" s="10" t="s">
        <v>110</v>
      </c>
      <c r="F46" s="11" t="s">
        <v>135</v>
      </c>
      <c r="G46" s="11">
        <v>45471</v>
      </c>
      <c r="H46" s="11">
        <f t="shared" si="0"/>
        <v>45501</v>
      </c>
      <c r="I46" s="10">
        <v>592</v>
      </c>
      <c r="J46" s="10" t="s">
        <v>116</v>
      </c>
      <c r="K46" s="13">
        <v>19864.759999999998</v>
      </c>
      <c r="L46" s="14">
        <f t="shared" si="1"/>
        <v>16</v>
      </c>
      <c r="M46" s="15">
        <f t="shared" si="3"/>
        <v>317836.15999999997</v>
      </c>
    </row>
    <row r="47" spans="2:13" ht="13.7" customHeight="1" x14ac:dyDescent="0.2">
      <c r="B47" s="9" t="s">
        <v>136</v>
      </c>
      <c r="C47" s="10" t="s">
        <v>21</v>
      </c>
      <c r="D47" s="10" t="s">
        <v>134</v>
      </c>
      <c r="E47" s="10" t="s">
        <v>110</v>
      </c>
      <c r="F47" s="11" t="s">
        <v>135</v>
      </c>
      <c r="G47" s="11">
        <v>45471</v>
      </c>
      <c r="H47" s="11">
        <f t="shared" si="0"/>
        <v>45501</v>
      </c>
      <c r="I47" s="10">
        <v>593</v>
      </c>
      <c r="J47" s="10" t="s">
        <v>118</v>
      </c>
      <c r="K47" s="13">
        <v>3717.21</v>
      </c>
      <c r="L47" s="14">
        <f t="shared" si="1"/>
        <v>17</v>
      </c>
      <c r="M47" s="15">
        <f t="shared" si="3"/>
        <v>63192.57</v>
      </c>
    </row>
    <row r="48" spans="2:13" ht="13.7" customHeight="1" x14ac:dyDescent="0.2">
      <c r="B48" s="9" t="s">
        <v>11</v>
      </c>
      <c r="C48" s="10" t="s">
        <v>137</v>
      </c>
      <c r="D48" s="10" t="s">
        <v>138</v>
      </c>
      <c r="E48" s="10" t="s">
        <v>139</v>
      </c>
      <c r="F48" s="11" t="s">
        <v>140</v>
      </c>
      <c r="G48" s="11">
        <v>45454</v>
      </c>
      <c r="H48" s="11">
        <f t="shared" si="0"/>
        <v>45484</v>
      </c>
      <c r="I48" s="10">
        <v>594</v>
      </c>
      <c r="J48" s="10" t="s">
        <v>116</v>
      </c>
      <c r="K48" s="13">
        <v>1305.28</v>
      </c>
      <c r="L48" s="14">
        <f t="shared" si="1"/>
        <v>-1</v>
      </c>
      <c r="M48" s="15">
        <f t="shared" si="3"/>
        <v>-1305.28</v>
      </c>
    </row>
    <row r="49" spans="2:13" ht="13.7" customHeight="1" x14ac:dyDescent="0.2">
      <c r="B49" s="9" t="s">
        <v>141</v>
      </c>
      <c r="C49" s="10" t="s">
        <v>21</v>
      </c>
      <c r="D49" s="10" t="s">
        <v>138</v>
      </c>
      <c r="E49" s="10" t="s">
        <v>139</v>
      </c>
      <c r="F49" s="11" t="s">
        <v>140</v>
      </c>
      <c r="G49" s="11">
        <v>45454</v>
      </c>
      <c r="H49" s="11">
        <f t="shared" si="0"/>
        <v>45484</v>
      </c>
      <c r="I49" s="10">
        <v>595</v>
      </c>
      <c r="J49" s="10" t="s">
        <v>118</v>
      </c>
      <c r="K49" s="13">
        <v>287.16000000000003</v>
      </c>
      <c r="L49" s="14">
        <f t="shared" si="1"/>
        <v>0</v>
      </c>
      <c r="M49" s="15">
        <f t="shared" si="3"/>
        <v>0</v>
      </c>
    </row>
    <row r="50" spans="2:13" ht="13.7" customHeight="1" x14ac:dyDescent="0.2">
      <c r="B50" s="9" t="s">
        <v>38</v>
      </c>
      <c r="C50" s="10" t="s">
        <v>142</v>
      </c>
      <c r="D50" s="10" t="s">
        <v>143</v>
      </c>
      <c r="E50" s="10" t="s">
        <v>144</v>
      </c>
      <c r="F50" s="11" t="s">
        <v>145</v>
      </c>
      <c r="G50" s="11">
        <v>44812</v>
      </c>
      <c r="H50" s="11">
        <f t="shared" si="0"/>
        <v>44842</v>
      </c>
      <c r="I50" s="10">
        <v>596</v>
      </c>
      <c r="J50" s="10" t="s">
        <v>116</v>
      </c>
      <c r="K50" s="13">
        <v>50764.25</v>
      </c>
      <c r="L50" s="14">
        <f t="shared" si="1"/>
        <v>-643</v>
      </c>
      <c r="M50" s="15">
        <f t="shared" si="3"/>
        <v>-32641412.75</v>
      </c>
    </row>
    <row r="51" spans="2:13" ht="13.7" customHeight="1" x14ac:dyDescent="0.2">
      <c r="B51" s="9" t="s">
        <v>146</v>
      </c>
      <c r="C51" s="10" t="s">
        <v>21</v>
      </c>
      <c r="D51" s="10" t="s">
        <v>143</v>
      </c>
      <c r="E51" s="10" t="s">
        <v>144</v>
      </c>
      <c r="F51" s="11" t="s">
        <v>145</v>
      </c>
      <c r="G51" s="11">
        <v>44812</v>
      </c>
      <c r="H51" s="11">
        <f t="shared" si="0"/>
        <v>44842</v>
      </c>
      <c r="I51" s="10">
        <v>597</v>
      </c>
      <c r="J51" s="10" t="s">
        <v>118</v>
      </c>
      <c r="K51" s="13">
        <v>11168.14</v>
      </c>
      <c r="L51" s="14">
        <f t="shared" si="1"/>
        <v>-642</v>
      </c>
      <c r="M51" s="15">
        <f t="shared" si="3"/>
        <v>-7169945.8799999999</v>
      </c>
    </row>
    <row r="52" spans="2:13" ht="13.7" customHeight="1" x14ac:dyDescent="0.2">
      <c r="B52" s="9" t="s">
        <v>11</v>
      </c>
      <c r="C52" s="10" t="s">
        <v>147</v>
      </c>
      <c r="D52" s="10" t="s">
        <v>148</v>
      </c>
      <c r="E52" s="10" t="s">
        <v>149</v>
      </c>
      <c r="F52" s="11" t="s">
        <v>150</v>
      </c>
      <c r="G52" s="11">
        <v>45482</v>
      </c>
      <c r="H52" s="11">
        <f t="shared" si="0"/>
        <v>45512</v>
      </c>
      <c r="I52" s="10">
        <v>598</v>
      </c>
      <c r="J52" s="10" t="s">
        <v>116</v>
      </c>
      <c r="K52" s="13">
        <v>123245.7</v>
      </c>
      <c r="L52" s="14">
        <f t="shared" si="1"/>
        <v>27</v>
      </c>
      <c r="M52" s="15">
        <f t="shared" si="3"/>
        <v>3327633.9</v>
      </c>
    </row>
    <row r="53" spans="2:13" ht="13.7" customHeight="1" x14ac:dyDescent="0.2">
      <c r="B53" s="9" t="s">
        <v>151</v>
      </c>
      <c r="C53" s="10" t="s">
        <v>21</v>
      </c>
      <c r="D53" s="10" t="s">
        <v>148</v>
      </c>
      <c r="E53" s="10" t="s">
        <v>149</v>
      </c>
      <c r="F53" s="11" t="s">
        <v>150</v>
      </c>
      <c r="G53" s="11">
        <v>45482</v>
      </c>
      <c r="H53" s="11">
        <f t="shared" si="0"/>
        <v>45512</v>
      </c>
      <c r="I53" s="10">
        <v>599</v>
      </c>
      <c r="J53" s="10" t="s">
        <v>118</v>
      </c>
      <c r="K53" s="13">
        <v>27114.05</v>
      </c>
      <c r="L53" s="14">
        <f t="shared" si="1"/>
        <v>28</v>
      </c>
      <c r="M53" s="15">
        <f t="shared" si="3"/>
        <v>759193.4</v>
      </c>
    </row>
    <row r="54" spans="2:13" ht="13.7" customHeight="1" x14ac:dyDescent="0.2">
      <c r="B54" s="9" t="s">
        <v>11</v>
      </c>
      <c r="C54" s="10" t="s">
        <v>152</v>
      </c>
      <c r="D54" s="10" t="s">
        <v>153</v>
      </c>
      <c r="E54" s="10" t="s">
        <v>154</v>
      </c>
      <c r="F54" s="11" t="s">
        <v>155</v>
      </c>
      <c r="G54" s="11">
        <v>45481</v>
      </c>
      <c r="H54" s="11">
        <f t="shared" si="0"/>
        <v>45511</v>
      </c>
      <c r="I54" s="10">
        <v>600</v>
      </c>
      <c r="J54" s="10" t="s">
        <v>156</v>
      </c>
      <c r="K54" s="13">
        <v>662304.80000000005</v>
      </c>
      <c r="L54" s="14">
        <f t="shared" si="1"/>
        <v>19</v>
      </c>
      <c r="M54" s="15">
        <f t="shared" si="3"/>
        <v>12583791.200000001</v>
      </c>
    </row>
    <row r="55" spans="2:13" ht="13.7" customHeight="1" x14ac:dyDescent="0.2">
      <c r="B55" s="9" t="s">
        <v>11</v>
      </c>
      <c r="C55" s="10" t="s">
        <v>21</v>
      </c>
      <c r="D55" s="10" t="s">
        <v>153</v>
      </c>
      <c r="E55" s="10" t="s">
        <v>154</v>
      </c>
      <c r="F55" s="11" t="s">
        <v>155</v>
      </c>
      <c r="G55" s="11">
        <v>45481</v>
      </c>
      <c r="H55" s="11">
        <f t="shared" si="0"/>
        <v>45511</v>
      </c>
      <c r="I55" s="10">
        <v>601</v>
      </c>
      <c r="J55" s="10" t="s">
        <v>157</v>
      </c>
      <c r="K55" s="13">
        <v>145707.06</v>
      </c>
      <c r="L55" s="14">
        <f t="shared" si="1"/>
        <v>20</v>
      </c>
      <c r="M55" s="15">
        <f t="shared" si="3"/>
        <v>2914141.2</v>
      </c>
    </row>
    <row r="56" spans="2:13" ht="13.7" customHeight="1" x14ac:dyDescent="0.2">
      <c r="B56" s="9" t="s">
        <v>11</v>
      </c>
      <c r="C56" s="10" t="s">
        <v>158</v>
      </c>
      <c r="D56" s="10" t="s">
        <v>159</v>
      </c>
      <c r="E56" s="10" t="s">
        <v>47</v>
      </c>
      <c r="F56" s="11" t="s">
        <v>79</v>
      </c>
      <c r="G56" s="11">
        <v>45481</v>
      </c>
      <c r="H56" s="11">
        <f t="shared" si="0"/>
        <v>45511</v>
      </c>
      <c r="I56" s="10">
        <v>602</v>
      </c>
      <c r="J56" s="10" t="s">
        <v>156</v>
      </c>
      <c r="K56" s="13">
        <v>73995.199999999997</v>
      </c>
      <c r="L56" s="14">
        <f t="shared" si="1"/>
        <v>19</v>
      </c>
      <c r="M56" s="15">
        <f t="shared" si="3"/>
        <v>1405908.8</v>
      </c>
    </row>
    <row r="57" spans="2:13" ht="13.7" customHeight="1" x14ac:dyDescent="0.2">
      <c r="B57" s="9" t="s">
        <v>11</v>
      </c>
      <c r="C57" s="10" t="s">
        <v>21</v>
      </c>
      <c r="D57" s="10" t="s">
        <v>159</v>
      </c>
      <c r="E57" s="10" t="s">
        <v>47</v>
      </c>
      <c r="F57" s="11" t="s">
        <v>79</v>
      </c>
      <c r="G57" s="11">
        <v>45481</v>
      </c>
      <c r="H57" s="11">
        <f t="shared" si="0"/>
        <v>45511</v>
      </c>
      <c r="I57" s="10">
        <v>603</v>
      </c>
      <c r="J57" s="10" t="s">
        <v>157</v>
      </c>
      <c r="K57" s="13">
        <v>16278.94</v>
      </c>
      <c r="L57" s="14">
        <f t="shared" si="1"/>
        <v>20</v>
      </c>
      <c r="M57" s="15">
        <f t="shared" si="3"/>
        <v>325578.8</v>
      </c>
    </row>
    <row r="58" spans="2:13" ht="13.7" customHeight="1" x14ac:dyDescent="0.2">
      <c r="B58" s="9" t="s">
        <v>160</v>
      </c>
      <c r="C58" s="10" t="s">
        <v>161</v>
      </c>
      <c r="D58" s="10" t="s">
        <v>162</v>
      </c>
      <c r="E58" s="10" t="s">
        <v>78</v>
      </c>
      <c r="F58" s="11" t="s">
        <v>163</v>
      </c>
      <c r="G58" s="11">
        <v>45265</v>
      </c>
      <c r="H58" s="11">
        <f t="shared" si="0"/>
        <v>45295</v>
      </c>
      <c r="I58" s="10">
        <v>604</v>
      </c>
      <c r="J58" s="10" t="s">
        <v>156</v>
      </c>
      <c r="K58" s="13">
        <v>13869.86</v>
      </c>
      <c r="L58" s="14">
        <f t="shared" si="1"/>
        <v>-197</v>
      </c>
      <c r="M58" s="15">
        <f t="shared" si="3"/>
        <v>-2732362.42</v>
      </c>
    </row>
    <row r="59" spans="2:13" ht="13.7" customHeight="1" x14ac:dyDescent="0.2">
      <c r="B59" s="9" t="s">
        <v>38</v>
      </c>
      <c r="C59" s="10" t="s">
        <v>21</v>
      </c>
      <c r="D59" s="10" t="s">
        <v>162</v>
      </c>
      <c r="E59" s="10" t="s">
        <v>78</v>
      </c>
      <c r="F59" s="11" t="s">
        <v>163</v>
      </c>
      <c r="G59" s="11">
        <v>45265</v>
      </c>
      <c r="H59" s="11">
        <f t="shared" si="0"/>
        <v>45295</v>
      </c>
      <c r="I59" s="10">
        <v>605</v>
      </c>
      <c r="J59" s="10" t="s">
        <v>157</v>
      </c>
      <c r="K59" s="13">
        <v>3051.37</v>
      </c>
      <c r="L59" s="14">
        <f t="shared" si="1"/>
        <v>-196</v>
      </c>
      <c r="M59" s="15">
        <f t="shared" si="3"/>
        <v>-598068.52</v>
      </c>
    </row>
    <row r="60" spans="2:13" ht="13.7" customHeight="1" x14ac:dyDescent="0.2">
      <c r="B60" s="9" t="s">
        <v>164</v>
      </c>
      <c r="C60" s="10" t="s">
        <v>161</v>
      </c>
      <c r="D60" s="10" t="s">
        <v>165</v>
      </c>
      <c r="E60" s="10" t="s">
        <v>166</v>
      </c>
      <c r="F60" s="11" t="s">
        <v>167</v>
      </c>
      <c r="G60" s="11">
        <v>45467</v>
      </c>
      <c r="H60" s="11">
        <f t="shared" si="0"/>
        <v>45497</v>
      </c>
      <c r="I60" s="10">
        <v>606</v>
      </c>
      <c r="J60" s="10" t="s">
        <v>156</v>
      </c>
      <c r="K60" s="13">
        <v>807.82</v>
      </c>
      <c r="L60" s="14">
        <f t="shared" si="1"/>
        <v>5</v>
      </c>
      <c r="M60" s="15">
        <f t="shared" si="3"/>
        <v>4039.1000000000004</v>
      </c>
    </row>
    <row r="61" spans="2:13" ht="13.7" customHeight="1" x14ac:dyDescent="0.2">
      <c r="B61" s="9" t="s">
        <v>11</v>
      </c>
      <c r="C61" s="10" t="s">
        <v>21</v>
      </c>
      <c r="D61" s="10" t="s">
        <v>165</v>
      </c>
      <c r="E61" s="10" t="s">
        <v>166</v>
      </c>
      <c r="F61" s="11" t="s">
        <v>167</v>
      </c>
      <c r="G61" s="11">
        <v>45467</v>
      </c>
      <c r="H61" s="11">
        <f t="shared" si="0"/>
        <v>45497</v>
      </c>
      <c r="I61" s="10">
        <v>607</v>
      </c>
      <c r="J61" s="10" t="s">
        <v>157</v>
      </c>
      <c r="K61" s="13">
        <v>177.72</v>
      </c>
      <c r="L61" s="14">
        <f t="shared" si="1"/>
        <v>6</v>
      </c>
      <c r="M61" s="15">
        <f t="shared" si="3"/>
        <v>1066.32</v>
      </c>
    </row>
    <row r="62" spans="2:13" ht="13.7" customHeight="1" x14ac:dyDescent="0.2">
      <c r="B62" s="9" t="s">
        <v>168</v>
      </c>
      <c r="C62" s="10" t="s">
        <v>169</v>
      </c>
      <c r="D62" s="10" t="s">
        <v>170</v>
      </c>
      <c r="E62" s="10" t="s">
        <v>171</v>
      </c>
      <c r="F62" s="11" t="s">
        <v>172</v>
      </c>
      <c r="G62" s="11">
        <v>45411</v>
      </c>
      <c r="H62" s="11">
        <f t="shared" si="0"/>
        <v>45441</v>
      </c>
      <c r="I62" s="10">
        <v>608</v>
      </c>
      <c r="J62" s="10" t="s">
        <v>156</v>
      </c>
      <c r="K62" s="13">
        <v>2426.1999999999998</v>
      </c>
      <c r="L62" s="14">
        <f t="shared" si="1"/>
        <v>-51</v>
      </c>
      <c r="M62" s="15">
        <f t="shared" si="3"/>
        <v>-123736.2</v>
      </c>
    </row>
    <row r="63" spans="2:13" ht="13.7" customHeight="1" x14ac:dyDescent="0.2">
      <c r="B63" s="9" t="s">
        <v>173</v>
      </c>
      <c r="C63" s="10" t="s">
        <v>21</v>
      </c>
      <c r="D63" s="10" t="s">
        <v>170</v>
      </c>
      <c r="E63" s="10" t="s">
        <v>171</v>
      </c>
      <c r="F63" s="11" t="s">
        <v>172</v>
      </c>
      <c r="G63" s="11">
        <v>45411</v>
      </c>
      <c r="H63" s="11">
        <f t="shared" si="0"/>
        <v>45441</v>
      </c>
      <c r="I63" s="10">
        <v>609</v>
      </c>
      <c r="J63" s="10" t="s">
        <v>157</v>
      </c>
      <c r="K63" s="13">
        <v>533.76</v>
      </c>
      <c r="L63" s="14">
        <f t="shared" si="1"/>
        <v>-50</v>
      </c>
      <c r="M63" s="15">
        <f t="shared" si="3"/>
        <v>-26688</v>
      </c>
    </row>
    <row r="64" spans="2:13" ht="13.7" customHeight="1" x14ac:dyDescent="0.2">
      <c r="B64" s="9" t="s">
        <v>174</v>
      </c>
      <c r="C64" s="10" t="s">
        <v>50</v>
      </c>
      <c r="D64" s="10" t="s">
        <v>175</v>
      </c>
      <c r="E64" s="10" t="s">
        <v>176</v>
      </c>
      <c r="F64" s="11" t="s">
        <v>177</v>
      </c>
      <c r="G64" s="11">
        <v>45404</v>
      </c>
      <c r="H64" s="11">
        <f t="shared" si="0"/>
        <v>45434</v>
      </c>
      <c r="I64" s="10">
        <v>610</v>
      </c>
      <c r="J64" s="10" t="s">
        <v>156</v>
      </c>
      <c r="K64" s="13">
        <v>3234.93</v>
      </c>
      <c r="L64" s="14">
        <f t="shared" si="1"/>
        <v>-58</v>
      </c>
      <c r="M64" s="15">
        <f t="shared" si="3"/>
        <v>-187625.94</v>
      </c>
    </row>
    <row r="65" spans="2:13" ht="13.7" customHeight="1" x14ac:dyDescent="0.2">
      <c r="B65" s="9" t="s">
        <v>178</v>
      </c>
      <c r="C65" s="10" t="s">
        <v>21</v>
      </c>
      <c r="D65" s="10" t="s">
        <v>175</v>
      </c>
      <c r="E65" s="10" t="s">
        <v>176</v>
      </c>
      <c r="F65" s="11" t="s">
        <v>177</v>
      </c>
      <c r="G65" s="11">
        <v>45404</v>
      </c>
      <c r="H65" s="11">
        <f t="shared" si="0"/>
        <v>45434</v>
      </c>
      <c r="I65" s="10">
        <v>611</v>
      </c>
      <c r="J65" s="10" t="s">
        <v>157</v>
      </c>
      <c r="K65" s="13">
        <v>711.68</v>
      </c>
      <c r="L65" s="14">
        <f t="shared" si="1"/>
        <v>-57</v>
      </c>
      <c r="M65" s="15">
        <f t="shared" si="3"/>
        <v>-40565.759999999995</v>
      </c>
    </row>
    <row r="66" spans="2:13" ht="13.7" customHeight="1" x14ac:dyDescent="0.2">
      <c r="B66" s="9" t="s">
        <v>179</v>
      </c>
      <c r="C66" s="10" t="s">
        <v>133</v>
      </c>
      <c r="D66" s="10" t="s">
        <v>180</v>
      </c>
      <c r="E66" s="10" t="s">
        <v>24</v>
      </c>
      <c r="F66" s="11" t="s">
        <v>177</v>
      </c>
      <c r="G66" s="11">
        <v>45404</v>
      </c>
      <c r="H66" s="11">
        <f t="shared" si="0"/>
        <v>45434</v>
      </c>
      <c r="I66" s="10">
        <v>612</v>
      </c>
      <c r="J66" s="10" t="s">
        <v>156</v>
      </c>
      <c r="K66" s="13">
        <v>4986.7700000000004</v>
      </c>
      <c r="L66" s="14">
        <f t="shared" si="1"/>
        <v>-58</v>
      </c>
      <c r="M66" s="15">
        <f t="shared" si="3"/>
        <v>-289232.66000000003</v>
      </c>
    </row>
    <row r="67" spans="2:13" ht="13.7" customHeight="1" x14ac:dyDescent="0.2">
      <c r="B67" s="9" t="s">
        <v>181</v>
      </c>
      <c r="C67" s="10" t="s">
        <v>21</v>
      </c>
      <c r="D67" s="10" t="s">
        <v>180</v>
      </c>
      <c r="E67" s="10" t="s">
        <v>24</v>
      </c>
      <c r="F67" s="11" t="s">
        <v>177</v>
      </c>
      <c r="G67" s="11">
        <v>45404</v>
      </c>
      <c r="H67" s="11">
        <f t="shared" ref="H67:H130" si="4">G67+30</f>
        <v>45434</v>
      </c>
      <c r="I67" s="10">
        <v>613</v>
      </c>
      <c r="J67" s="10" t="s">
        <v>157</v>
      </c>
      <c r="K67" s="13">
        <v>933.15</v>
      </c>
      <c r="L67" s="14">
        <f t="shared" ref="L67:L130" si="5">H67-J67</f>
        <v>-57</v>
      </c>
      <c r="M67" s="15">
        <f t="shared" ref="M67:M98" si="6">K67*L67</f>
        <v>-53189.549999999996</v>
      </c>
    </row>
    <row r="68" spans="2:13" ht="13.7" customHeight="1" x14ac:dyDescent="0.2">
      <c r="B68" s="9" t="s">
        <v>182</v>
      </c>
      <c r="C68" s="10" t="s">
        <v>183</v>
      </c>
      <c r="D68" s="10" t="s">
        <v>184</v>
      </c>
      <c r="E68" s="10" t="s">
        <v>73</v>
      </c>
      <c r="F68" s="11" t="s">
        <v>185</v>
      </c>
      <c r="G68" s="11">
        <v>45398</v>
      </c>
      <c r="H68" s="11">
        <f t="shared" si="4"/>
        <v>45428</v>
      </c>
      <c r="I68" s="10">
        <v>614</v>
      </c>
      <c r="J68" s="10" t="s">
        <v>156</v>
      </c>
      <c r="K68" s="13">
        <v>2023.91</v>
      </c>
      <c r="L68" s="14">
        <f t="shared" si="5"/>
        <v>-64</v>
      </c>
      <c r="M68" s="15">
        <f t="shared" si="6"/>
        <v>-129530.24000000001</v>
      </c>
    </row>
    <row r="69" spans="2:13" ht="13.7" customHeight="1" x14ac:dyDescent="0.2">
      <c r="B69" s="9" t="s">
        <v>11</v>
      </c>
      <c r="C69" s="10" t="s">
        <v>186</v>
      </c>
      <c r="D69" s="10" t="s">
        <v>187</v>
      </c>
      <c r="E69" s="10" t="s">
        <v>188</v>
      </c>
      <c r="F69" s="11" t="s">
        <v>122</v>
      </c>
      <c r="G69" s="11">
        <v>45476</v>
      </c>
      <c r="H69" s="11">
        <f t="shared" si="4"/>
        <v>45506</v>
      </c>
      <c r="I69" s="10">
        <v>615</v>
      </c>
      <c r="J69" s="10" t="s">
        <v>156</v>
      </c>
      <c r="K69" s="13">
        <v>23882.71</v>
      </c>
      <c r="L69" s="14">
        <f t="shared" si="5"/>
        <v>14</v>
      </c>
      <c r="M69" s="15">
        <f t="shared" si="6"/>
        <v>334357.94</v>
      </c>
    </row>
    <row r="70" spans="2:13" ht="13.7" customHeight="1" x14ac:dyDescent="0.2">
      <c r="B70" s="9" t="s">
        <v>189</v>
      </c>
      <c r="C70" s="10" t="s">
        <v>21</v>
      </c>
      <c r="D70" s="10" t="s">
        <v>187</v>
      </c>
      <c r="E70" s="10" t="s">
        <v>188</v>
      </c>
      <c r="F70" s="11" t="s">
        <v>122</v>
      </c>
      <c r="G70" s="11">
        <v>45476</v>
      </c>
      <c r="H70" s="11">
        <f t="shared" si="4"/>
        <v>45506</v>
      </c>
      <c r="I70" s="10">
        <v>616</v>
      </c>
      <c r="J70" s="10" t="s">
        <v>157</v>
      </c>
      <c r="K70" s="13">
        <v>4469.07</v>
      </c>
      <c r="L70" s="14">
        <f t="shared" si="5"/>
        <v>15</v>
      </c>
      <c r="M70" s="15">
        <f t="shared" si="6"/>
        <v>67036.049999999988</v>
      </c>
    </row>
    <row r="71" spans="2:13" ht="13.7" customHeight="1" x14ac:dyDescent="0.2">
      <c r="B71" s="9" t="s">
        <v>38</v>
      </c>
      <c r="C71" s="10" t="s">
        <v>190</v>
      </c>
      <c r="D71" s="10" t="s">
        <v>191</v>
      </c>
      <c r="E71" s="10" t="s">
        <v>192</v>
      </c>
      <c r="F71" s="11" t="s">
        <v>193</v>
      </c>
      <c r="G71" s="11">
        <v>45425</v>
      </c>
      <c r="H71" s="11">
        <f t="shared" si="4"/>
        <v>45455</v>
      </c>
      <c r="I71" s="10">
        <v>617</v>
      </c>
      <c r="J71" s="10" t="s">
        <v>156</v>
      </c>
      <c r="K71" s="13">
        <v>1250</v>
      </c>
      <c r="L71" s="14">
        <f t="shared" si="5"/>
        <v>-37</v>
      </c>
      <c r="M71" s="15">
        <f t="shared" si="6"/>
        <v>-46250</v>
      </c>
    </row>
    <row r="72" spans="2:13" ht="13.7" customHeight="1" x14ac:dyDescent="0.2">
      <c r="B72" s="9" t="s">
        <v>194</v>
      </c>
      <c r="C72" s="10" t="s">
        <v>21</v>
      </c>
      <c r="D72" s="10" t="s">
        <v>191</v>
      </c>
      <c r="E72" s="10" t="s">
        <v>192</v>
      </c>
      <c r="F72" s="11" t="s">
        <v>193</v>
      </c>
      <c r="G72" s="11">
        <v>45425</v>
      </c>
      <c r="H72" s="11">
        <f t="shared" si="4"/>
        <v>45455</v>
      </c>
      <c r="I72" s="10">
        <v>618</v>
      </c>
      <c r="J72" s="10" t="s">
        <v>157</v>
      </c>
      <c r="K72" s="13">
        <v>275</v>
      </c>
      <c r="L72" s="14">
        <f t="shared" si="5"/>
        <v>-36</v>
      </c>
      <c r="M72" s="15">
        <f t="shared" si="6"/>
        <v>-9900</v>
      </c>
    </row>
    <row r="73" spans="2:13" ht="13.7" customHeight="1" x14ac:dyDescent="0.2">
      <c r="B73" s="9" t="s">
        <v>38</v>
      </c>
      <c r="C73" s="10" t="s">
        <v>195</v>
      </c>
      <c r="D73" s="10" t="s">
        <v>196</v>
      </c>
      <c r="E73" s="10" t="s">
        <v>154</v>
      </c>
      <c r="F73" s="11" t="s">
        <v>197</v>
      </c>
      <c r="G73" s="11">
        <v>45475</v>
      </c>
      <c r="H73" s="11">
        <f t="shared" si="4"/>
        <v>45505</v>
      </c>
      <c r="I73" s="10">
        <v>619</v>
      </c>
      <c r="J73" s="10" t="s">
        <v>156</v>
      </c>
      <c r="K73" s="13">
        <v>35303.879999999997</v>
      </c>
      <c r="L73" s="14">
        <f t="shared" si="5"/>
        <v>13</v>
      </c>
      <c r="M73" s="15">
        <f t="shared" si="6"/>
        <v>458950.43999999994</v>
      </c>
    </row>
    <row r="74" spans="2:13" ht="13.7" customHeight="1" x14ac:dyDescent="0.2">
      <c r="B74" s="9" t="s">
        <v>198</v>
      </c>
      <c r="C74" s="10" t="s">
        <v>21</v>
      </c>
      <c r="D74" s="10" t="s">
        <v>196</v>
      </c>
      <c r="E74" s="10" t="s">
        <v>154</v>
      </c>
      <c r="F74" s="11" t="s">
        <v>197</v>
      </c>
      <c r="G74" s="11">
        <v>45475</v>
      </c>
      <c r="H74" s="11">
        <f t="shared" si="4"/>
        <v>45505</v>
      </c>
      <c r="I74" s="10">
        <v>620</v>
      </c>
      <c r="J74" s="10" t="s">
        <v>157</v>
      </c>
      <c r="K74" s="13">
        <v>6606.26</v>
      </c>
      <c r="L74" s="14">
        <f t="shared" si="5"/>
        <v>14</v>
      </c>
      <c r="M74" s="15">
        <f t="shared" si="6"/>
        <v>92487.64</v>
      </c>
    </row>
    <row r="75" spans="2:13" ht="13.7" customHeight="1" x14ac:dyDescent="0.2">
      <c r="B75" s="9" t="s">
        <v>38</v>
      </c>
      <c r="C75" s="10" t="s">
        <v>199</v>
      </c>
      <c r="D75" s="10" t="s">
        <v>200</v>
      </c>
      <c r="E75" s="10" t="s">
        <v>201</v>
      </c>
      <c r="F75" s="11" t="s">
        <v>202</v>
      </c>
      <c r="G75" s="11">
        <v>45497</v>
      </c>
      <c r="H75" s="11">
        <f t="shared" si="4"/>
        <v>45527</v>
      </c>
      <c r="I75" s="10">
        <v>621</v>
      </c>
      <c r="J75" s="10" t="s">
        <v>203</v>
      </c>
      <c r="K75" s="13">
        <v>36179.47</v>
      </c>
      <c r="L75" s="14">
        <f t="shared" si="5"/>
        <v>23</v>
      </c>
      <c r="M75" s="15">
        <f t="shared" si="6"/>
        <v>832127.81</v>
      </c>
    </row>
    <row r="76" spans="2:13" ht="13.7" customHeight="1" x14ac:dyDescent="0.2">
      <c r="B76" s="9" t="s">
        <v>204</v>
      </c>
      <c r="C76" s="10" t="s">
        <v>199</v>
      </c>
      <c r="D76" s="10" t="s">
        <v>205</v>
      </c>
      <c r="E76" s="10" t="s">
        <v>47</v>
      </c>
      <c r="F76" s="11" t="s">
        <v>206</v>
      </c>
      <c r="G76" s="11">
        <v>45502</v>
      </c>
      <c r="H76" s="11">
        <f t="shared" si="4"/>
        <v>45532</v>
      </c>
      <c r="I76" s="10">
        <v>622</v>
      </c>
      <c r="J76" s="10" t="s">
        <v>203</v>
      </c>
      <c r="K76" s="13">
        <v>10831.76</v>
      </c>
      <c r="L76" s="14">
        <f t="shared" si="5"/>
        <v>28</v>
      </c>
      <c r="M76" s="15">
        <f t="shared" si="6"/>
        <v>303289.28000000003</v>
      </c>
    </row>
    <row r="77" spans="2:13" ht="13.7" customHeight="1" x14ac:dyDescent="0.2">
      <c r="B77" s="9" t="s">
        <v>38</v>
      </c>
      <c r="C77" s="10" t="s">
        <v>207</v>
      </c>
      <c r="D77" s="10" t="s">
        <v>208</v>
      </c>
      <c r="E77" s="10" t="s">
        <v>209</v>
      </c>
      <c r="F77" s="11" t="s">
        <v>135</v>
      </c>
      <c r="G77" s="11">
        <v>45468</v>
      </c>
      <c r="H77" s="11">
        <f t="shared" si="4"/>
        <v>45498</v>
      </c>
      <c r="I77" s="10">
        <v>623</v>
      </c>
      <c r="J77" s="10" t="s">
        <v>210</v>
      </c>
      <c r="K77" s="13">
        <v>67607.850000000006</v>
      </c>
      <c r="L77" s="14">
        <f t="shared" si="5"/>
        <v>-7</v>
      </c>
      <c r="M77" s="15">
        <f t="shared" si="6"/>
        <v>-473254.95000000007</v>
      </c>
    </row>
    <row r="78" spans="2:13" ht="13.7" customHeight="1" x14ac:dyDescent="0.2">
      <c r="B78" s="9" t="s">
        <v>211</v>
      </c>
      <c r="C78" s="10" t="s">
        <v>21</v>
      </c>
      <c r="D78" s="10" t="s">
        <v>208</v>
      </c>
      <c r="E78" s="10" t="s">
        <v>209</v>
      </c>
      <c r="F78" s="11" t="s">
        <v>135</v>
      </c>
      <c r="G78" s="11">
        <v>45468</v>
      </c>
      <c r="H78" s="11">
        <f t="shared" si="4"/>
        <v>45498</v>
      </c>
      <c r="I78" s="10">
        <v>624</v>
      </c>
      <c r="J78" s="10" t="s">
        <v>203</v>
      </c>
      <c r="K78" s="13">
        <v>14873.73</v>
      </c>
      <c r="L78" s="14">
        <f t="shared" si="5"/>
        <v>-6</v>
      </c>
      <c r="M78" s="15">
        <f t="shared" si="6"/>
        <v>-89242.38</v>
      </c>
    </row>
    <row r="79" spans="2:13" ht="13.7" customHeight="1" x14ac:dyDescent="0.2">
      <c r="B79" s="9" t="s">
        <v>38</v>
      </c>
      <c r="C79" s="10" t="s">
        <v>22</v>
      </c>
      <c r="D79" s="10" t="s">
        <v>212</v>
      </c>
      <c r="E79" s="10" t="s">
        <v>110</v>
      </c>
      <c r="F79" s="11" t="s">
        <v>213</v>
      </c>
      <c r="G79" s="11">
        <v>45468</v>
      </c>
      <c r="H79" s="11">
        <f t="shared" si="4"/>
        <v>45498</v>
      </c>
      <c r="I79" s="10">
        <v>625</v>
      </c>
      <c r="J79" s="10" t="s">
        <v>210</v>
      </c>
      <c r="K79" s="13">
        <v>6687.27</v>
      </c>
      <c r="L79" s="14">
        <f t="shared" si="5"/>
        <v>-7</v>
      </c>
      <c r="M79" s="15">
        <f t="shared" si="6"/>
        <v>-46810.89</v>
      </c>
    </row>
    <row r="80" spans="2:13" ht="13.7" customHeight="1" x14ac:dyDescent="0.2">
      <c r="B80" s="9" t="s">
        <v>214</v>
      </c>
      <c r="C80" s="10" t="s">
        <v>21</v>
      </c>
      <c r="D80" s="10" t="s">
        <v>212</v>
      </c>
      <c r="E80" s="10" t="s">
        <v>110</v>
      </c>
      <c r="F80" s="11" t="s">
        <v>213</v>
      </c>
      <c r="G80" s="11">
        <v>45468</v>
      </c>
      <c r="H80" s="11">
        <f t="shared" si="4"/>
        <v>45498</v>
      </c>
      <c r="I80" s="10">
        <v>626</v>
      </c>
      <c r="J80" s="10" t="s">
        <v>203</v>
      </c>
      <c r="K80" s="13">
        <v>1251.3599999999999</v>
      </c>
      <c r="L80" s="14">
        <f t="shared" si="5"/>
        <v>-6</v>
      </c>
      <c r="M80" s="15">
        <f t="shared" si="6"/>
        <v>-7508.16</v>
      </c>
    </row>
    <row r="81" spans="2:13" ht="13.7" customHeight="1" x14ac:dyDescent="0.2">
      <c r="B81" s="9" t="s">
        <v>38</v>
      </c>
      <c r="C81" s="10" t="s">
        <v>215</v>
      </c>
      <c r="D81" s="10" t="s">
        <v>216</v>
      </c>
      <c r="E81" s="10" t="s">
        <v>217</v>
      </c>
      <c r="F81" s="11" t="s">
        <v>218</v>
      </c>
      <c r="G81" s="11">
        <v>45474</v>
      </c>
      <c r="H81" s="11">
        <f t="shared" si="4"/>
        <v>45504</v>
      </c>
      <c r="I81" s="10">
        <v>627</v>
      </c>
      <c r="J81" s="10" t="s">
        <v>210</v>
      </c>
      <c r="K81" s="13">
        <v>11100.37</v>
      </c>
      <c r="L81" s="14">
        <f t="shared" si="5"/>
        <v>-1</v>
      </c>
      <c r="M81" s="15">
        <f t="shared" si="6"/>
        <v>-11100.37</v>
      </c>
    </row>
    <row r="82" spans="2:13" ht="13.7" customHeight="1" x14ac:dyDescent="0.2">
      <c r="B82" s="9" t="s">
        <v>219</v>
      </c>
      <c r="C82" s="10" t="s">
        <v>21</v>
      </c>
      <c r="D82" s="10" t="s">
        <v>216</v>
      </c>
      <c r="E82" s="10" t="s">
        <v>217</v>
      </c>
      <c r="F82" s="11" t="s">
        <v>218</v>
      </c>
      <c r="G82" s="11">
        <v>45474</v>
      </c>
      <c r="H82" s="11">
        <f t="shared" si="4"/>
        <v>45504</v>
      </c>
      <c r="I82" s="10">
        <v>628</v>
      </c>
      <c r="J82" s="10" t="s">
        <v>203</v>
      </c>
      <c r="K82" s="13">
        <v>2077.17</v>
      </c>
      <c r="L82" s="14">
        <f t="shared" si="5"/>
        <v>0</v>
      </c>
      <c r="M82" s="15">
        <f t="shared" si="6"/>
        <v>0</v>
      </c>
    </row>
    <row r="83" spans="2:13" ht="13.7" customHeight="1" x14ac:dyDescent="0.2">
      <c r="B83" s="9" t="s">
        <v>11</v>
      </c>
      <c r="C83" s="10" t="s">
        <v>220</v>
      </c>
      <c r="D83" s="10" t="s">
        <v>221</v>
      </c>
      <c r="E83" s="10" t="s">
        <v>222</v>
      </c>
      <c r="F83" s="11" t="s">
        <v>167</v>
      </c>
      <c r="G83" s="11">
        <v>45477</v>
      </c>
      <c r="H83" s="11">
        <f t="shared" si="4"/>
        <v>45507</v>
      </c>
      <c r="I83" s="10">
        <v>629</v>
      </c>
      <c r="J83" s="10" t="s">
        <v>210</v>
      </c>
      <c r="K83" s="13">
        <v>1542.69</v>
      </c>
      <c r="L83" s="14">
        <f t="shared" si="5"/>
        <v>2</v>
      </c>
      <c r="M83" s="15">
        <f t="shared" si="6"/>
        <v>3085.38</v>
      </c>
    </row>
    <row r="84" spans="2:13" ht="13.7" customHeight="1" x14ac:dyDescent="0.2">
      <c r="B84" s="9" t="s">
        <v>223</v>
      </c>
      <c r="C84" s="10" t="s">
        <v>21</v>
      </c>
      <c r="D84" s="10" t="s">
        <v>221</v>
      </c>
      <c r="E84" s="10" t="s">
        <v>222</v>
      </c>
      <c r="F84" s="11" t="s">
        <v>167</v>
      </c>
      <c r="G84" s="11">
        <v>45477</v>
      </c>
      <c r="H84" s="11">
        <f t="shared" si="4"/>
        <v>45507</v>
      </c>
      <c r="I84" s="10">
        <v>630</v>
      </c>
      <c r="J84" s="10" t="s">
        <v>203</v>
      </c>
      <c r="K84" s="13">
        <v>339.39</v>
      </c>
      <c r="L84" s="14">
        <f t="shared" si="5"/>
        <v>3</v>
      </c>
      <c r="M84" s="15">
        <f t="shared" si="6"/>
        <v>1018.17</v>
      </c>
    </row>
    <row r="85" spans="2:13" ht="13.7" customHeight="1" x14ac:dyDescent="0.2">
      <c r="B85" s="9" t="s">
        <v>11</v>
      </c>
      <c r="C85" s="10" t="s">
        <v>224</v>
      </c>
      <c r="D85" s="10" t="s">
        <v>225</v>
      </c>
      <c r="E85" s="10" t="s">
        <v>110</v>
      </c>
      <c r="F85" s="11" t="s">
        <v>150</v>
      </c>
      <c r="G85" s="11">
        <v>45482</v>
      </c>
      <c r="H85" s="11">
        <f t="shared" si="4"/>
        <v>45512</v>
      </c>
      <c r="I85" s="10">
        <v>631</v>
      </c>
      <c r="J85" s="10" t="s">
        <v>210</v>
      </c>
      <c r="K85" s="13">
        <v>1132.43</v>
      </c>
      <c r="L85" s="14">
        <f t="shared" si="5"/>
        <v>7</v>
      </c>
      <c r="M85" s="15">
        <f t="shared" si="6"/>
        <v>7927.01</v>
      </c>
    </row>
    <row r="86" spans="2:13" ht="13.7" customHeight="1" x14ac:dyDescent="0.2">
      <c r="B86" s="9" t="s">
        <v>226</v>
      </c>
      <c r="C86" s="10" t="s">
        <v>21</v>
      </c>
      <c r="D86" s="10" t="s">
        <v>225</v>
      </c>
      <c r="E86" s="10" t="s">
        <v>110</v>
      </c>
      <c r="F86" s="11" t="s">
        <v>150</v>
      </c>
      <c r="G86" s="11">
        <v>45482</v>
      </c>
      <c r="H86" s="11">
        <f t="shared" si="4"/>
        <v>45512</v>
      </c>
      <c r="I86" s="10">
        <v>632</v>
      </c>
      <c r="J86" s="10" t="s">
        <v>203</v>
      </c>
      <c r="K86" s="13">
        <v>211.91</v>
      </c>
      <c r="L86" s="14">
        <f t="shared" si="5"/>
        <v>8</v>
      </c>
      <c r="M86" s="15">
        <f t="shared" si="6"/>
        <v>1695.28</v>
      </c>
    </row>
    <row r="87" spans="2:13" ht="13.7" customHeight="1" x14ac:dyDescent="0.2">
      <c r="B87" s="9" t="s">
        <v>227</v>
      </c>
      <c r="C87" s="10" t="s">
        <v>228</v>
      </c>
      <c r="D87" s="10" t="s">
        <v>229</v>
      </c>
      <c r="E87" s="10" t="s">
        <v>24</v>
      </c>
      <c r="F87" s="11" t="s">
        <v>230</v>
      </c>
      <c r="G87" s="11">
        <v>45477</v>
      </c>
      <c r="H87" s="11">
        <f t="shared" si="4"/>
        <v>45507</v>
      </c>
      <c r="I87" s="10">
        <v>633</v>
      </c>
      <c r="J87" s="10" t="s">
        <v>210</v>
      </c>
      <c r="K87" s="13">
        <v>1101.92</v>
      </c>
      <c r="L87" s="14">
        <f t="shared" si="5"/>
        <v>2</v>
      </c>
      <c r="M87" s="15">
        <f t="shared" si="6"/>
        <v>2203.84</v>
      </c>
    </row>
    <row r="88" spans="2:13" ht="13.7" customHeight="1" x14ac:dyDescent="0.2">
      <c r="B88" s="9" t="s">
        <v>231</v>
      </c>
      <c r="C88" s="10" t="s">
        <v>232</v>
      </c>
      <c r="D88" s="10" t="s">
        <v>233</v>
      </c>
      <c r="E88" s="10" t="s">
        <v>201</v>
      </c>
      <c r="F88" s="11" t="s">
        <v>234</v>
      </c>
      <c r="G88" s="11">
        <v>45474</v>
      </c>
      <c r="H88" s="11">
        <f t="shared" si="4"/>
        <v>45504</v>
      </c>
      <c r="I88" s="10">
        <v>634</v>
      </c>
      <c r="J88" s="10" t="s">
        <v>210</v>
      </c>
      <c r="K88" s="13">
        <v>2656.34</v>
      </c>
      <c r="L88" s="14">
        <f t="shared" si="5"/>
        <v>-1</v>
      </c>
      <c r="M88" s="15">
        <f t="shared" si="6"/>
        <v>-2656.34</v>
      </c>
    </row>
    <row r="89" spans="2:13" ht="13.7" customHeight="1" x14ac:dyDescent="0.2">
      <c r="B89" s="9" t="s">
        <v>235</v>
      </c>
      <c r="C89" s="10" t="s">
        <v>21</v>
      </c>
      <c r="D89" s="10" t="s">
        <v>233</v>
      </c>
      <c r="E89" s="10" t="s">
        <v>201</v>
      </c>
      <c r="F89" s="11" t="s">
        <v>234</v>
      </c>
      <c r="G89" s="11">
        <v>45474</v>
      </c>
      <c r="H89" s="11">
        <f t="shared" si="4"/>
        <v>45504</v>
      </c>
      <c r="I89" s="10">
        <v>635</v>
      </c>
      <c r="J89" s="10" t="s">
        <v>203</v>
      </c>
      <c r="K89" s="13">
        <v>497.07</v>
      </c>
      <c r="L89" s="14">
        <f t="shared" si="5"/>
        <v>0</v>
      </c>
      <c r="M89" s="15">
        <f t="shared" si="6"/>
        <v>0</v>
      </c>
    </row>
    <row r="90" spans="2:13" ht="13.7" customHeight="1" x14ac:dyDescent="0.2">
      <c r="B90" s="9" t="s">
        <v>236</v>
      </c>
      <c r="C90" s="10" t="s">
        <v>237</v>
      </c>
      <c r="D90" s="10" t="s">
        <v>238</v>
      </c>
      <c r="E90" s="10" t="s">
        <v>239</v>
      </c>
      <c r="F90" s="11" t="s">
        <v>234</v>
      </c>
      <c r="G90" s="11">
        <v>45474</v>
      </c>
      <c r="H90" s="11">
        <f t="shared" si="4"/>
        <v>45504</v>
      </c>
      <c r="I90" s="10">
        <v>636</v>
      </c>
      <c r="J90" s="10" t="s">
        <v>210</v>
      </c>
      <c r="K90" s="13">
        <v>2656.34</v>
      </c>
      <c r="L90" s="14">
        <f t="shared" si="5"/>
        <v>-1</v>
      </c>
      <c r="M90" s="15">
        <f t="shared" si="6"/>
        <v>-2656.34</v>
      </c>
    </row>
    <row r="91" spans="2:13" ht="13.7" customHeight="1" x14ac:dyDescent="0.2">
      <c r="B91" s="9" t="s">
        <v>38</v>
      </c>
      <c r="C91" s="10" t="s">
        <v>21</v>
      </c>
      <c r="D91" s="10" t="s">
        <v>238</v>
      </c>
      <c r="E91" s="10" t="s">
        <v>239</v>
      </c>
      <c r="F91" s="11" t="s">
        <v>234</v>
      </c>
      <c r="G91" s="11">
        <v>45474</v>
      </c>
      <c r="H91" s="11">
        <f t="shared" si="4"/>
        <v>45504</v>
      </c>
      <c r="I91" s="10">
        <v>637</v>
      </c>
      <c r="J91" s="10" t="s">
        <v>203</v>
      </c>
      <c r="K91" s="13">
        <v>497.07</v>
      </c>
      <c r="L91" s="14">
        <f t="shared" si="5"/>
        <v>0</v>
      </c>
      <c r="M91" s="15">
        <f t="shared" si="6"/>
        <v>0</v>
      </c>
    </row>
    <row r="92" spans="2:13" ht="13.7" customHeight="1" x14ac:dyDescent="0.2">
      <c r="B92" s="9" t="s">
        <v>240</v>
      </c>
      <c r="C92" s="10" t="s">
        <v>241</v>
      </c>
      <c r="D92" s="10" t="s">
        <v>242</v>
      </c>
      <c r="E92" s="10" t="s">
        <v>239</v>
      </c>
      <c r="F92" s="11" t="s">
        <v>243</v>
      </c>
      <c r="G92" s="11">
        <v>45474</v>
      </c>
      <c r="H92" s="11">
        <f t="shared" si="4"/>
        <v>45504</v>
      </c>
      <c r="I92" s="10">
        <v>638</v>
      </c>
      <c r="J92" s="10" t="s">
        <v>210</v>
      </c>
      <c r="K92" s="13">
        <v>7500</v>
      </c>
      <c r="L92" s="14">
        <f t="shared" si="5"/>
        <v>-1</v>
      </c>
      <c r="M92" s="15">
        <f t="shared" si="6"/>
        <v>-7500</v>
      </c>
    </row>
    <row r="93" spans="2:13" ht="13.7" customHeight="1" x14ac:dyDescent="0.2">
      <c r="B93" s="9" t="s">
        <v>11</v>
      </c>
      <c r="C93" s="10" t="s">
        <v>21</v>
      </c>
      <c r="D93" s="10" t="s">
        <v>242</v>
      </c>
      <c r="E93" s="10" t="s">
        <v>239</v>
      </c>
      <c r="F93" s="11" t="s">
        <v>243</v>
      </c>
      <c r="G93" s="11">
        <v>45474</v>
      </c>
      <c r="H93" s="11">
        <f t="shared" si="4"/>
        <v>45504</v>
      </c>
      <c r="I93" s="10">
        <v>639</v>
      </c>
      <c r="J93" s="10" t="s">
        <v>203</v>
      </c>
      <c r="K93" s="13">
        <v>1650</v>
      </c>
      <c r="L93" s="14">
        <f t="shared" si="5"/>
        <v>0</v>
      </c>
      <c r="M93" s="15">
        <f t="shared" si="6"/>
        <v>0</v>
      </c>
    </row>
    <row r="94" spans="2:13" ht="13.7" customHeight="1" x14ac:dyDescent="0.2">
      <c r="B94" s="9" t="s">
        <v>244</v>
      </c>
      <c r="C94" s="10" t="s">
        <v>245</v>
      </c>
      <c r="D94" s="10" t="s">
        <v>246</v>
      </c>
      <c r="E94" s="10" t="s">
        <v>247</v>
      </c>
      <c r="F94" s="11" t="s">
        <v>150</v>
      </c>
      <c r="G94" s="11">
        <v>45482</v>
      </c>
      <c r="H94" s="11">
        <f t="shared" si="4"/>
        <v>45512</v>
      </c>
      <c r="I94" s="10">
        <v>640</v>
      </c>
      <c r="J94" s="10" t="s">
        <v>210</v>
      </c>
      <c r="K94" s="13">
        <v>33924.83</v>
      </c>
      <c r="L94" s="14">
        <f t="shared" si="5"/>
        <v>7</v>
      </c>
      <c r="M94" s="15">
        <f t="shared" si="6"/>
        <v>237473.81</v>
      </c>
    </row>
    <row r="95" spans="2:13" ht="13.7" customHeight="1" x14ac:dyDescent="0.2">
      <c r="B95" s="9" t="s">
        <v>38</v>
      </c>
      <c r="C95" s="10" t="s">
        <v>21</v>
      </c>
      <c r="D95" s="10" t="s">
        <v>246</v>
      </c>
      <c r="E95" s="10" t="s">
        <v>247</v>
      </c>
      <c r="F95" s="11" t="s">
        <v>150</v>
      </c>
      <c r="G95" s="11">
        <v>45482</v>
      </c>
      <c r="H95" s="11">
        <f t="shared" si="4"/>
        <v>45512</v>
      </c>
      <c r="I95" s="10">
        <v>641</v>
      </c>
      <c r="J95" s="10" t="s">
        <v>203</v>
      </c>
      <c r="K95" s="13">
        <v>6348.21</v>
      </c>
      <c r="L95" s="14">
        <f t="shared" si="5"/>
        <v>8</v>
      </c>
      <c r="M95" s="15">
        <f t="shared" si="6"/>
        <v>50785.68</v>
      </c>
    </row>
    <row r="96" spans="2:13" ht="13.7" customHeight="1" x14ac:dyDescent="0.2">
      <c r="B96" s="9" t="s">
        <v>248</v>
      </c>
      <c r="C96" s="10" t="s">
        <v>249</v>
      </c>
      <c r="D96" s="10" t="s">
        <v>250</v>
      </c>
      <c r="E96" s="10" t="s">
        <v>251</v>
      </c>
      <c r="F96" s="11" t="s">
        <v>252</v>
      </c>
      <c r="G96" s="11">
        <v>45481</v>
      </c>
      <c r="H96" s="11">
        <f t="shared" si="4"/>
        <v>45511</v>
      </c>
      <c r="I96" s="10">
        <v>642</v>
      </c>
      <c r="J96" s="10" t="s">
        <v>210</v>
      </c>
      <c r="K96" s="13">
        <v>15600</v>
      </c>
      <c r="L96" s="14">
        <f t="shared" si="5"/>
        <v>6</v>
      </c>
      <c r="M96" s="15">
        <f t="shared" si="6"/>
        <v>93600</v>
      </c>
    </row>
    <row r="97" spans="2:13" ht="13.7" customHeight="1" x14ac:dyDescent="0.2">
      <c r="B97" s="9" t="s">
        <v>11</v>
      </c>
      <c r="C97" s="10" t="s">
        <v>237</v>
      </c>
      <c r="D97" s="10" t="s">
        <v>253</v>
      </c>
      <c r="E97" s="10" t="s">
        <v>73</v>
      </c>
      <c r="F97" s="11" t="s">
        <v>254</v>
      </c>
      <c r="G97" s="11">
        <v>45462</v>
      </c>
      <c r="H97" s="11">
        <f t="shared" si="4"/>
        <v>45492</v>
      </c>
      <c r="I97" s="10">
        <v>643</v>
      </c>
      <c r="J97" s="10" t="s">
        <v>210</v>
      </c>
      <c r="K97" s="13">
        <v>20307.2</v>
      </c>
      <c r="L97" s="14">
        <f t="shared" si="5"/>
        <v>-13</v>
      </c>
      <c r="M97" s="15">
        <f t="shared" si="6"/>
        <v>-263993.60000000003</v>
      </c>
    </row>
    <row r="98" spans="2:13" ht="13.7" customHeight="1" x14ac:dyDescent="0.2">
      <c r="B98" s="9" t="s">
        <v>255</v>
      </c>
      <c r="C98" s="10" t="s">
        <v>21</v>
      </c>
      <c r="D98" s="10" t="s">
        <v>253</v>
      </c>
      <c r="E98" s="10" t="s">
        <v>73</v>
      </c>
      <c r="F98" s="11" t="s">
        <v>254</v>
      </c>
      <c r="G98" s="11">
        <v>45462</v>
      </c>
      <c r="H98" s="11">
        <f t="shared" si="4"/>
        <v>45492</v>
      </c>
      <c r="I98" s="10">
        <v>644</v>
      </c>
      <c r="J98" s="10" t="s">
        <v>203</v>
      </c>
      <c r="K98" s="13">
        <v>3800</v>
      </c>
      <c r="L98" s="14">
        <f t="shared" si="5"/>
        <v>-12</v>
      </c>
      <c r="M98" s="15">
        <f t="shared" si="6"/>
        <v>-45600</v>
      </c>
    </row>
    <row r="99" spans="2:13" ht="13.7" customHeight="1" x14ac:dyDescent="0.2">
      <c r="B99" s="9" t="s">
        <v>11</v>
      </c>
      <c r="C99" s="10" t="s">
        <v>256</v>
      </c>
      <c r="D99" s="10" t="s">
        <v>257</v>
      </c>
      <c r="E99" s="10" t="s">
        <v>69</v>
      </c>
      <c r="F99" s="11" t="s">
        <v>258</v>
      </c>
      <c r="G99" s="11">
        <v>45414</v>
      </c>
      <c r="H99" s="11">
        <f t="shared" si="4"/>
        <v>45444</v>
      </c>
      <c r="I99" s="10">
        <v>645</v>
      </c>
      <c r="J99" s="10" t="s">
        <v>210</v>
      </c>
      <c r="K99" s="13">
        <v>49139.72</v>
      </c>
      <c r="L99" s="14">
        <f t="shared" si="5"/>
        <v>-61</v>
      </c>
      <c r="M99" s="15">
        <f t="shared" ref="M99:M130" si="7">K99*L99</f>
        <v>-2997522.92</v>
      </c>
    </row>
    <row r="100" spans="2:13" ht="13.7" customHeight="1" x14ac:dyDescent="0.2">
      <c r="B100" s="9" t="s">
        <v>259</v>
      </c>
      <c r="C100" s="10" t="s">
        <v>21</v>
      </c>
      <c r="D100" s="10" t="s">
        <v>257</v>
      </c>
      <c r="E100" s="10" t="s">
        <v>69</v>
      </c>
      <c r="F100" s="11" t="s">
        <v>258</v>
      </c>
      <c r="G100" s="11">
        <v>45414</v>
      </c>
      <c r="H100" s="11">
        <f t="shared" si="4"/>
        <v>45444</v>
      </c>
      <c r="I100" s="10">
        <v>646</v>
      </c>
      <c r="J100" s="10" t="s">
        <v>203</v>
      </c>
      <c r="K100" s="13">
        <v>10810.74</v>
      </c>
      <c r="L100" s="14">
        <f t="shared" si="5"/>
        <v>-60</v>
      </c>
      <c r="M100" s="15">
        <f t="shared" si="7"/>
        <v>-648644.4</v>
      </c>
    </row>
    <row r="101" spans="2:13" ht="13.7" customHeight="1" x14ac:dyDescent="0.2">
      <c r="B101" s="9" t="s">
        <v>260</v>
      </c>
      <c r="C101" s="10" t="s">
        <v>261</v>
      </c>
      <c r="D101" s="10" t="s">
        <v>262</v>
      </c>
      <c r="E101" s="10" t="s">
        <v>263</v>
      </c>
      <c r="F101" s="11" t="s">
        <v>84</v>
      </c>
      <c r="G101" s="11">
        <v>45503</v>
      </c>
      <c r="H101" s="11">
        <f t="shared" si="4"/>
        <v>45533</v>
      </c>
      <c r="I101" s="10">
        <v>647</v>
      </c>
      <c r="J101" s="10" t="s">
        <v>210</v>
      </c>
      <c r="K101" s="13">
        <v>122991.96</v>
      </c>
      <c r="L101" s="14">
        <f t="shared" si="5"/>
        <v>28</v>
      </c>
      <c r="M101" s="15">
        <f t="shared" si="7"/>
        <v>3443774.8800000004</v>
      </c>
    </row>
    <row r="102" spans="2:13" ht="13.7" customHeight="1" x14ac:dyDescent="0.2">
      <c r="B102" s="9" t="s">
        <v>264</v>
      </c>
      <c r="C102" s="10" t="s">
        <v>21</v>
      </c>
      <c r="D102" s="10" t="s">
        <v>262</v>
      </c>
      <c r="E102" s="10" t="s">
        <v>263</v>
      </c>
      <c r="F102" s="11" t="s">
        <v>84</v>
      </c>
      <c r="G102" s="11">
        <v>45503</v>
      </c>
      <c r="H102" s="11">
        <f t="shared" si="4"/>
        <v>45533</v>
      </c>
      <c r="I102" s="10">
        <v>648</v>
      </c>
      <c r="J102" s="10" t="s">
        <v>203</v>
      </c>
      <c r="K102" s="13">
        <v>27058.23</v>
      </c>
      <c r="L102" s="14">
        <f t="shared" si="5"/>
        <v>29</v>
      </c>
      <c r="M102" s="15">
        <f t="shared" si="7"/>
        <v>784688.67</v>
      </c>
    </row>
    <row r="103" spans="2:13" ht="13.7" customHeight="1" x14ac:dyDescent="0.2">
      <c r="B103" s="9" t="s">
        <v>265</v>
      </c>
      <c r="C103" s="10" t="s">
        <v>266</v>
      </c>
      <c r="D103" s="10" t="s">
        <v>267</v>
      </c>
      <c r="E103" s="10" t="s">
        <v>251</v>
      </c>
      <c r="F103" s="11" t="s">
        <v>268</v>
      </c>
      <c r="G103" s="11">
        <v>45503</v>
      </c>
      <c r="H103" s="11">
        <f t="shared" si="4"/>
        <v>45533</v>
      </c>
      <c r="I103" s="10">
        <v>649</v>
      </c>
      <c r="J103" s="10" t="s">
        <v>210</v>
      </c>
      <c r="K103" s="13">
        <v>93452.11</v>
      </c>
      <c r="L103" s="14">
        <f t="shared" si="5"/>
        <v>28</v>
      </c>
      <c r="M103" s="15">
        <f t="shared" si="7"/>
        <v>2616659.08</v>
      </c>
    </row>
    <row r="104" spans="2:13" ht="13.7" customHeight="1" x14ac:dyDescent="0.2">
      <c r="B104" s="9" t="s">
        <v>269</v>
      </c>
      <c r="C104" s="10" t="s">
        <v>21</v>
      </c>
      <c r="D104" s="10" t="s">
        <v>267</v>
      </c>
      <c r="E104" s="10" t="s">
        <v>251</v>
      </c>
      <c r="F104" s="11" t="s">
        <v>268</v>
      </c>
      <c r="G104" s="11">
        <v>45503</v>
      </c>
      <c r="H104" s="11">
        <f t="shared" si="4"/>
        <v>45533</v>
      </c>
      <c r="I104" s="10">
        <v>650</v>
      </c>
      <c r="J104" s="10" t="s">
        <v>203</v>
      </c>
      <c r="K104" s="13">
        <v>20559.46</v>
      </c>
      <c r="L104" s="14">
        <f t="shared" si="5"/>
        <v>29</v>
      </c>
      <c r="M104" s="15">
        <f t="shared" si="7"/>
        <v>596224.34</v>
      </c>
    </row>
    <row r="105" spans="2:13" ht="13.7" customHeight="1" x14ac:dyDescent="0.2">
      <c r="B105" s="9" t="s">
        <v>270</v>
      </c>
      <c r="C105" s="10" t="s">
        <v>271</v>
      </c>
      <c r="D105" s="10" t="s">
        <v>272</v>
      </c>
      <c r="E105" s="10" t="s">
        <v>273</v>
      </c>
      <c r="F105" s="11" t="s">
        <v>274</v>
      </c>
      <c r="G105" s="11">
        <v>45485</v>
      </c>
      <c r="H105" s="11">
        <f t="shared" si="4"/>
        <v>45515</v>
      </c>
      <c r="I105" s="10">
        <v>651</v>
      </c>
      <c r="J105" s="10" t="s">
        <v>275</v>
      </c>
      <c r="K105" s="13">
        <v>3920.44</v>
      </c>
      <c r="L105" s="14">
        <f t="shared" si="5"/>
        <v>9</v>
      </c>
      <c r="M105" s="15">
        <f t="shared" si="7"/>
        <v>35283.96</v>
      </c>
    </row>
    <row r="106" spans="2:13" ht="13.7" customHeight="1" x14ac:dyDescent="0.2">
      <c r="B106" s="9" t="s">
        <v>276</v>
      </c>
      <c r="C106" s="10" t="s">
        <v>21</v>
      </c>
      <c r="D106" s="10" t="s">
        <v>272</v>
      </c>
      <c r="E106" s="10" t="s">
        <v>273</v>
      </c>
      <c r="F106" s="11" t="s">
        <v>274</v>
      </c>
      <c r="G106" s="11">
        <v>45485</v>
      </c>
      <c r="H106" s="11">
        <f t="shared" si="4"/>
        <v>45515</v>
      </c>
      <c r="I106" s="10">
        <v>652</v>
      </c>
      <c r="J106" s="10" t="s">
        <v>210</v>
      </c>
      <c r="K106" s="13">
        <v>733.62</v>
      </c>
      <c r="L106" s="14">
        <f t="shared" si="5"/>
        <v>10</v>
      </c>
      <c r="M106" s="15">
        <f t="shared" si="7"/>
        <v>7336.2</v>
      </c>
    </row>
    <row r="107" spans="2:13" ht="13.7" customHeight="1" x14ac:dyDescent="0.2">
      <c r="B107" s="9" t="s">
        <v>277</v>
      </c>
      <c r="C107" s="10" t="s">
        <v>278</v>
      </c>
      <c r="D107" s="10" t="s">
        <v>279</v>
      </c>
      <c r="E107" s="10" t="s">
        <v>280</v>
      </c>
      <c r="F107" s="11" t="s">
        <v>84</v>
      </c>
      <c r="G107" s="11">
        <v>45488</v>
      </c>
      <c r="H107" s="11">
        <f t="shared" si="4"/>
        <v>45518</v>
      </c>
      <c r="I107" s="10">
        <v>653</v>
      </c>
      <c r="J107" s="10" t="s">
        <v>275</v>
      </c>
      <c r="K107" s="13">
        <v>3811.54</v>
      </c>
      <c r="L107" s="14">
        <f t="shared" si="5"/>
        <v>12</v>
      </c>
      <c r="M107" s="15">
        <f t="shared" si="7"/>
        <v>45738.479999999996</v>
      </c>
    </row>
    <row r="108" spans="2:13" ht="13.7" customHeight="1" x14ac:dyDescent="0.2">
      <c r="B108" s="9" t="s">
        <v>281</v>
      </c>
      <c r="C108" s="10" t="s">
        <v>21</v>
      </c>
      <c r="D108" s="10" t="s">
        <v>279</v>
      </c>
      <c r="E108" s="10" t="s">
        <v>280</v>
      </c>
      <c r="F108" s="11" t="s">
        <v>84</v>
      </c>
      <c r="G108" s="11">
        <v>45488</v>
      </c>
      <c r="H108" s="11">
        <f t="shared" si="4"/>
        <v>45518</v>
      </c>
      <c r="I108" s="10">
        <v>654</v>
      </c>
      <c r="J108" s="10" t="s">
        <v>210</v>
      </c>
      <c r="K108" s="13">
        <v>713.23</v>
      </c>
      <c r="L108" s="14">
        <f t="shared" si="5"/>
        <v>13</v>
      </c>
      <c r="M108" s="15">
        <f t="shared" si="7"/>
        <v>9271.99</v>
      </c>
    </row>
    <row r="109" spans="2:13" ht="13.7" customHeight="1" x14ac:dyDescent="0.2">
      <c r="B109" s="9" t="s">
        <v>282</v>
      </c>
      <c r="C109" s="10" t="s">
        <v>283</v>
      </c>
      <c r="D109" s="10" t="s">
        <v>284</v>
      </c>
      <c r="E109" s="10" t="s">
        <v>92</v>
      </c>
      <c r="F109" s="11" t="s">
        <v>197</v>
      </c>
      <c r="G109" s="11">
        <v>45485</v>
      </c>
      <c r="H109" s="11">
        <f t="shared" si="4"/>
        <v>45515</v>
      </c>
      <c r="I109" s="10">
        <v>655</v>
      </c>
      <c r="J109" s="10" t="s">
        <v>275</v>
      </c>
      <c r="K109" s="13">
        <v>1633.51</v>
      </c>
      <c r="L109" s="14">
        <f t="shared" si="5"/>
        <v>9</v>
      </c>
      <c r="M109" s="15">
        <f t="shared" si="7"/>
        <v>14701.59</v>
      </c>
    </row>
    <row r="110" spans="2:13" ht="13.7" customHeight="1" x14ac:dyDescent="0.2">
      <c r="B110" s="9" t="s">
        <v>285</v>
      </c>
      <c r="C110" s="10" t="s">
        <v>21</v>
      </c>
      <c r="D110" s="10" t="s">
        <v>284</v>
      </c>
      <c r="E110" s="10" t="s">
        <v>92</v>
      </c>
      <c r="F110" s="11" t="s">
        <v>197</v>
      </c>
      <c r="G110" s="11">
        <v>45485</v>
      </c>
      <c r="H110" s="11">
        <f t="shared" si="4"/>
        <v>45515</v>
      </c>
      <c r="I110" s="10">
        <v>656</v>
      </c>
      <c r="J110" s="10" t="s">
        <v>210</v>
      </c>
      <c r="K110" s="13">
        <v>305.67</v>
      </c>
      <c r="L110" s="14">
        <f t="shared" si="5"/>
        <v>10</v>
      </c>
      <c r="M110" s="15">
        <f t="shared" si="7"/>
        <v>3056.7000000000003</v>
      </c>
    </row>
    <row r="111" spans="2:13" ht="13.7" customHeight="1" x14ac:dyDescent="0.2">
      <c r="B111" s="9" t="s">
        <v>286</v>
      </c>
      <c r="C111" s="10" t="s">
        <v>287</v>
      </c>
      <c r="D111" s="10" t="s">
        <v>288</v>
      </c>
      <c r="E111" s="10" t="s">
        <v>47</v>
      </c>
      <c r="F111" s="11" t="s">
        <v>197</v>
      </c>
      <c r="G111" s="11">
        <v>45485</v>
      </c>
      <c r="H111" s="11">
        <f t="shared" si="4"/>
        <v>45515</v>
      </c>
      <c r="I111" s="10">
        <v>657</v>
      </c>
      <c r="J111" s="10" t="s">
        <v>275</v>
      </c>
      <c r="K111" s="13">
        <v>743.77</v>
      </c>
      <c r="L111" s="14">
        <f t="shared" si="5"/>
        <v>9</v>
      </c>
      <c r="M111" s="15">
        <f t="shared" si="7"/>
        <v>6693.93</v>
      </c>
    </row>
    <row r="112" spans="2:13" ht="13.7" customHeight="1" x14ac:dyDescent="0.2">
      <c r="B112" s="9" t="s">
        <v>289</v>
      </c>
      <c r="C112" s="10" t="s">
        <v>290</v>
      </c>
      <c r="D112" s="10" t="s">
        <v>291</v>
      </c>
      <c r="E112" s="10" t="s">
        <v>110</v>
      </c>
      <c r="F112" s="11" t="s">
        <v>292</v>
      </c>
      <c r="G112" s="11">
        <v>45495</v>
      </c>
      <c r="H112" s="11">
        <f t="shared" si="4"/>
        <v>45525</v>
      </c>
      <c r="I112" s="10">
        <v>658</v>
      </c>
      <c r="J112" s="10" t="s">
        <v>275</v>
      </c>
      <c r="K112" s="13">
        <v>741.77</v>
      </c>
      <c r="L112" s="14">
        <f t="shared" si="5"/>
        <v>19</v>
      </c>
      <c r="M112" s="15">
        <f t="shared" si="7"/>
        <v>14093.63</v>
      </c>
    </row>
    <row r="113" spans="2:13" ht="13.7" customHeight="1" x14ac:dyDescent="0.2">
      <c r="B113" s="9" t="s">
        <v>38</v>
      </c>
      <c r="C113" s="10" t="s">
        <v>293</v>
      </c>
      <c r="D113" s="10" t="s">
        <v>294</v>
      </c>
      <c r="E113" s="10" t="s">
        <v>295</v>
      </c>
      <c r="F113" s="11" t="s">
        <v>296</v>
      </c>
      <c r="G113" s="11">
        <v>45503</v>
      </c>
      <c r="H113" s="11">
        <f t="shared" si="4"/>
        <v>45533</v>
      </c>
      <c r="I113" s="10">
        <v>659</v>
      </c>
      <c r="J113" s="10" t="s">
        <v>275</v>
      </c>
      <c r="K113" s="13">
        <v>4678.83</v>
      </c>
      <c r="L113" s="14">
        <f t="shared" si="5"/>
        <v>27</v>
      </c>
      <c r="M113" s="15">
        <f t="shared" si="7"/>
        <v>126328.41</v>
      </c>
    </row>
    <row r="114" spans="2:13" ht="13.7" customHeight="1" x14ac:dyDescent="0.2">
      <c r="B114" s="9" t="s">
        <v>297</v>
      </c>
      <c r="C114" s="10" t="s">
        <v>21</v>
      </c>
      <c r="D114" s="10" t="s">
        <v>294</v>
      </c>
      <c r="E114" s="10" t="s">
        <v>295</v>
      </c>
      <c r="F114" s="11" t="s">
        <v>296</v>
      </c>
      <c r="G114" s="11">
        <v>45503</v>
      </c>
      <c r="H114" s="11">
        <f t="shared" si="4"/>
        <v>45533</v>
      </c>
      <c r="I114" s="10">
        <v>660</v>
      </c>
      <c r="J114" s="10" t="s">
        <v>210</v>
      </c>
      <c r="K114" s="13">
        <v>1029.3399999999999</v>
      </c>
      <c r="L114" s="14">
        <f t="shared" si="5"/>
        <v>28</v>
      </c>
      <c r="M114" s="15">
        <f t="shared" si="7"/>
        <v>28821.519999999997</v>
      </c>
    </row>
    <row r="115" spans="2:13" ht="13.7" customHeight="1" x14ac:dyDescent="0.2">
      <c r="B115" s="9" t="s">
        <v>38</v>
      </c>
      <c r="C115" s="10" t="s">
        <v>298</v>
      </c>
      <c r="D115" s="10" t="s">
        <v>299</v>
      </c>
      <c r="E115" s="10" t="s">
        <v>300</v>
      </c>
      <c r="F115" s="11">
        <v>45496</v>
      </c>
      <c r="G115" s="11">
        <v>45503</v>
      </c>
      <c r="H115" s="11">
        <f t="shared" si="4"/>
        <v>45533</v>
      </c>
      <c r="I115" s="10">
        <v>661</v>
      </c>
      <c r="J115" s="10" t="s">
        <v>275</v>
      </c>
      <c r="K115" s="13">
        <v>256015.68</v>
      </c>
      <c r="L115" s="14">
        <f t="shared" si="5"/>
        <v>27</v>
      </c>
      <c r="M115" s="15">
        <f t="shared" si="7"/>
        <v>6912423.3599999994</v>
      </c>
    </row>
    <row r="116" spans="2:13" ht="13.7" customHeight="1" x14ac:dyDescent="0.2">
      <c r="B116" s="9" t="s">
        <v>301</v>
      </c>
      <c r="C116" s="10" t="s">
        <v>21</v>
      </c>
      <c r="D116" s="10" t="s">
        <v>299</v>
      </c>
      <c r="E116" s="10" t="s">
        <v>300</v>
      </c>
      <c r="F116" s="11">
        <v>45496</v>
      </c>
      <c r="G116" s="11">
        <v>45503</v>
      </c>
      <c r="H116" s="11">
        <f t="shared" si="4"/>
        <v>45533</v>
      </c>
      <c r="I116" s="10">
        <v>662</v>
      </c>
      <c r="J116" s="10" t="s">
        <v>210</v>
      </c>
      <c r="K116" s="13">
        <v>56323.45</v>
      </c>
      <c r="L116" s="14">
        <f t="shared" si="5"/>
        <v>28</v>
      </c>
      <c r="M116" s="15">
        <f t="shared" si="7"/>
        <v>1577056.5999999999</v>
      </c>
    </row>
    <row r="117" spans="2:13" ht="13.7" customHeight="1" x14ac:dyDescent="0.2">
      <c r="B117" s="9" t="s">
        <v>11</v>
      </c>
      <c r="C117" s="10" t="s">
        <v>298</v>
      </c>
      <c r="D117" s="10" t="s">
        <v>302</v>
      </c>
      <c r="E117" s="10" t="s">
        <v>251</v>
      </c>
      <c r="F117" s="11" t="s">
        <v>268</v>
      </c>
      <c r="G117" s="11">
        <v>45503</v>
      </c>
      <c r="H117" s="11">
        <f t="shared" si="4"/>
        <v>45533</v>
      </c>
      <c r="I117" s="10">
        <v>663</v>
      </c>
      <c r="J117" s="10" t="s">
        <v>275</v>
      </c>
      <c r="K117" s="13">
        <v>349351.85</v>
      </c>
      <c r="L117" s="14">
        <f t="shared" si="5"/>
        <v>27</v>
      </c>
      <c r="M117" s="15">
        <f t="shared" si="7"/>
        <v>9432499.9499999993</v>
      </c>
    </row>
    <row r="118" spans="2:13" ht="13.7" customHeight="1" x14ac:dyDescent="0.2">
      <c r="B118" s="9" t="s">
        <v>303</v>
      </c>
      <c r="C118" s="10" t="s">
        <v>21</v>
      </c>
      <c r="D118" s="10" t="s">
        <v>302</v>
      </c>
      <c r="E118" s="10" t="s">
        <v>251</v>
      </c>
      <c r="F118" s="11" t="s">
        <v>268</v>
      </c>
      <c r="G118" s="11">
        <v>45503</v>
      </c>
      <c r="H118" s="11">
        <f t="shared" si="4"/>
        <v>45533</v>
      </c>
      <c r="I118" s="10">
        <v>664</v>
      </c>
      <c r="J118" s="10" t="s">
        <v>210</v>
      </c>
      <c r="K118" s="13">
        <v>76857.41</v>
      </c>
      <c r="L118" s="14">
        <f t="shared" si="5"/>
        <v>28</v>
      </c>
      <c r="M118" s="15">
        <f t="shared" si="7"/>
        <v>2152007.48</v>
      </c>
    </row>
    <row r="119" spans="2:13" ht="13.7" customHeight="1" x14ac:dyDescent="0.2">
      <c r="B119" s="9" t="s">
        <v>11</v>
      </c>
      <c r="C119" s="10" t="s">
        <v>304</v>
      </c>
      <c r="D119" s="10" t="s">
        <v>305</v>
      </c>
      <c r="E119" s="10" t="s">
        <v>306</v>
      </c>
      <c r="F119" s="11" t="s">
        <v>206</v>
      </c>
      <c r="G119" s="11">
        <v>45504</v>
      </c>
      <c r="H119" s="11">
        <f t="shared" si="4"/>
        <v>45534</v>
      </c>
      <c r="I119" s="10">
        <v>665</v>
      </c>
      <c r="J119" s="10" t="s">
        <v>275</v>
      </c>
      <c r="K119" s="13">
        <v>549523.31000000006</v>
      </c>
      <c r="L119" s="14">
        <f t="shared" si="5"/>
        <v>28</v>
      </c>
      <c r="M119" s="15">
        <f t="shared" si="7"/>
        <v>15386652.680000002</v>
      </c>
    </row>
    <row r="120" spans="2:13" ht="13.7" customHeight="1" x14ac:dyDescent="0.2">
      <c r="B120" s="9" t="s">
        <v>307</v>
      </c>
      <c r="C120" s="10" t="s">
        <v>21</v>
      </c>
      <c r="D120" s="10" t="s">
        <v>305</v>
      </c>
      <c r="E120" s="10" t="s">
        <v>306</v>
      </c>
      <c r="F120" s="11" t="s">
        <v>206</v>
      </c>
      <c r="G120" s="11">
        <v>45504</v>
      </c>
      <c r="H120" s="11">
        <f t="shared" si="4"/>
        <v>45534</v>
      </c>
      <c r="I120" s="10">
        <v>666</v>
      </c>
      <c r="J120" s="10" t="s">
        <v>210</v>
      </c>
      <c r="K120" s="13">
        <v>120895.13</v>
      </c>
      <c r="L120" s="14">
        <f t="shared" si="5"/>
        <v>29</v>
      </c>
      <c r="M120" s="15">
        <f t="shared" si="7"/>
        <v>3505958.77</v>
      </c>
    </row>
    <row r="121" spans="2:13" ht="13.7" customHeight="1" x14ac:dyDescent="0.2">
      <c r="B121" s="9" t="s">
        <v>38</v>
      </c>
      <c r="C121" s="10" t="s">
        <v>308</v>
      </c>
      <c r="D121" s="10" t="s">
        <v>309</v>
      </c>
      <c r="E121" s="10" t="s">
        <v>310</v>
      </c>
      <c r="F121" s="11" t="s">
        <v>311</v>
      </c>
      <c r="G121" s="11">
        <v>45495</v>
      </c>
      <c r="H121" s="11">
        <f t="shared" si="4"/>
        <v>45525</v>
      </c>
      <c r="I121" s="10">
        <v>667</v>
      </c>
      <c r="J121" s="10" t="s">
        <v>275</v>
      </c>
      <c r="K121" s="13">
        <v>31794.21</v>
      </c>
      <c r="L121" s="14">
        <f t="shared" si="5"/>
        <v>19</v>
      </c>
      <c r="M121" s="15">
        <f t="shared" si="7"/>
        <v>604089.99</v>
      </c>
    </row>
    <row r="122" spans="2:13" ht="13.7" customHeight="1" x14ac:dyDescent="0.2">
      <c r="B122" s="9" t="s">
        <v>312</v>
      </c>
      <c r="C122" s="10" t="s">
        <v>21</v>
      </c>
      <c r="D122" s="10" t="s">
        <v>309</v>
      </c>
      <c r="E122" s="10" t="s">
        <v>310</v>
      </c>
      <c r="F122" s="11" t="s">
        <v>311</v>
      </c>
      <c r="G122" s="11">
        <v>45495</v>
      </c>
      <c r="H122" s="11">
        <f t="shared" si="4"/>
        <v>45525</v>
      </c>
      <c r="I122" s="10">
        <v>668</v>
      </c>
      <c r="J122" s="10" t="s">
        <v>210</v>
      </c>
      <c r="K122" s="13">
        <v>6994.73</v>
      </c>
      <c r="L122" s="14">
        <f t="shared" si="5"/>
        <v>20</v>
      </c>
      <c r="M122" s="15">
        <f t="shared" si="7"/>
        <v>139894.59999999998</v>
      </c>
    </row>
    <row r="123" spans="2:13" s="16" customFormat="1" ht="13.7" customHeight="1" x14ac:dyDescent="0.2">
      <c r="B123" s="17" t="s">
        <v>11</v>
      </c>
      <c r="C123" s="18" t="s">
        <v>40</v>
      </c>
      <c r="D123" s="18" t="s">
        <v>313</v>
      </c>
      <c r="E123" s="18" t="s">
        <v>314</v>
      </c>
      <c r="F123" s="20" t="s">
        <v>315</v>
      </c>
      <c r="G123" s="19">
        <v>45504</v>
      </c>
      <c r="H123" s="20">
        <f t="shared" si="4"/>
        <v>45534</v>
      </c>
      <c r="I123" s="18">
        <v>669</v>
      </c>
      <c r="J123" s="21">
        <v>45506</v>
      </c>
      <c r="K123" s="22">
        <v>7545.75</v>
      </c>
      <c r="L123" s="23">
        <f t="shared" si="5"/>
        <v>28</v>
      </c>
      <c r="M123" s="24">
        <f t="shared" si="7"/>
        <v>211281</v>
      </c>
    </row>
    <row r="124" spans="2:13" s="16" customFormat="1" ht="13.7" customHeight="1" x14ac:dyDescent="0.2">
      <c r="B124" s="17" t="s">
        <v>316</v>
      </c>
      <c r="C124" s="18" t="s">
        <v>21</v>
      </c>
      <c r="D124" s="18" t="s">
        <v>313</v>
      </c>
      <c r="E124" s="18" t="s">
        <v>314</v>
      </c>
      <c r="F124" s="20" t="s">
        <v>315</v>
      </c>
      <c r="G124" s="19">
        <v>45504</v>
      </c>
      <c r="H124" s="20">
        <f t="shared" si="4"/>
        <v>45534</v>
      </c>
      <c r="I124" s="18">
        <v>670</v>
      </c>
      <c r="J124" s="21">
        <v>45505</v>
      </c>
      <c r="K124" s="22">
        <v>833.4</v>
      </c>
      <c r="L124" s="23">
        <f t="shared" si="5"/>
        <v>29</v>
      </c>
      <c r="M124" s="24">
        <f t="shared" si="7"/>
        <v>24168.6</v>
      </c>
    </row>
    <row r="125" spans="2:13" ht="13.7" customHeight="1" x14ac:dyDescent="0.2">
      <c r="B125" s="9" t="s">
        <v>38</v>
      </c>
      <c r="C125" s="10" t="s">
        <v>317</v>
      </c>
      <c r="D125" s="10" t="s">
        <v>318</v>
      </c>
      <c r="E125" s="10" t="s">
        <v>110</v>
      </c>
      <c r="F125" s="11" t="s">
        <v>206</v>
      </c>
      <c r="G125" s="11">
        <v>45504</v>
      </c>
      <c r="H125" s="11">
        <f t="shared" si="4"/>
        <v>45534</v>
      </c>
      <c r="I125" s="10">
        <v>680</v>
      </c>
      <c r="J125" s="10" t="s">
        <v>319</v>
      </c>
      <c r="K125" s="13">
        <v>246258.01</v>
      </c>
      <c r="L125" s="14">
        <f t="shared" si="5"/>
        <v>25</v>
      </c>
      <c r="M125" s="15">
        <f t="shared" si="7"/>
        <v>6156450.25</v>
      </c>
    </row>
    <row r="126" spans="2:13" ht="13.7" customHeight="1" x14ac:dyDescent="0.2">
      <c r="B126" s="9" t="s">
        <v>320</v>
      </c>
      <c r="C126" s="10" t="s">
        <v>21</v>
      </c>
      <c r="D126" s="10" t="s">
        <v>318</v>
      </c>
      <c r="E126" s="10" t="s">
        <v>110</v>
      </c>
      <c r="F126" s="11" t="s">
        <v>206</v>
      </c>
      <c r="G126" s="11">
        <v>45504</v>
      </c>
      <c r="H126" s="11">
        <f t="shared" si="4"/>
        <v>45534</v>
      </c>
      <c r="I126" s="10">
        <v>681</v>
      </c>
      <c r="J126" s="10" t="s">
        <v>275</v>
      </c>
      <c r="K126" s="13">
        <v>54176.76</v>
      </c>
      <c r="L126" s="14">
        <f t="shared" si="5"/>
        <v>28</v>
      </c>
      <c r="M126" s="15">
        <f t="shared" si="7"/>
        <v>1516949.28</v>
      </c>
    </row>
    <row r="127" spans="2:13" ht="13.7" customHeight="1" x14ac:dyDescent="0.2">
      <c r="B127" s="9" t="s">
        <v>38</v>
      </c>
      <c r="C127" s="10" t="s">
        <v>321</v>
      </c>
      <c r="D127" s="10" t="s">
        <v>322</v>
      </c>
      <c r="E127" s="10" t="s">
        <v>323</v>
      </c>
      <c r="F127" s="11" t="s">
        <v>206</v>
      </c>
      <c r="G127" s="11">
        <v>45505</v>
      </c>
      <c r="H127" s="11">
        <f t="shared" si="4"/>
        <v>45535</v>
      </c>
      <c r="I127" s="10">
        <v>682</v>
      </c>
      <c r="J127" s="10" t="s">
        <v>319</v>
      </c>
      <c r="K127" s="13">
        <v>19709.43</v>
      </c>
      <c r="L127" s="14">
        <f t="shared" si="5"/>
        <v>26</v>
      </c>
      <c r="M127" s="15">
        <f t="shared" si="7"/>
        <v>512445.18</v>
      </c>
    </row>
    <row r="128" spans="2:13" ht="13.7" customHeight="1" x14ac:dyDescent="0.2">
      <c r="B128" s="9" t="s">
        <v>324</v>
      </c>
      <c r="C128" s="10" t="s">
        <v>21</v>
      </c>
      <c r="D128" s="10" t="s">
        <v>322</v>
      </c>
      <c r="E128" s="10" t="s">
        <v>323</v>
      </c>
      <c r="F128" s="11" t="s">
        <v>206</v>
      </c>
      <c r="G128" s="11">
        <v>45505</v>
      </c>
      <c r="H128" s="11">
        <f t="shared" si="4"/>
        <v>45535</v>
      </c>
      <c r="I128" s="10">
        <v>683</v>
      </c>
      <c r="J128" s="10" t="s">
        <v>275</v>
      </c>
      <c r="K128" s="13">
        <v>3688.14</v>
      </c>
      <c r="L128" s="14">
        <f t="shared" si="5"/>
        <v>29</v>
      </c>
      <c r="M128" s="15">
        <f t="shared" si="7"/>
        <v>106956.06</v>
      </c>
    </row>
    <row r="129" spans="2:15" ht="13.7" customHeight="1" x14ac:dyDescent="0.2">
      <c r="B129" s="9" t="s">
        <v>38</v>
      </c>
      <c r="C129" s="10" t="s">
        <v>94</v>
      </c>
      <c r="D129" s="10" t="s">
        <v>325</v>
      </c>
      <c r="E129" s="10" t="s">
        <v>326</v>
      </c>
      <c r="F129" s="11" t="s">
        <v>327</v>
      </c>
      <c r="G129" s="11">
        <v>45503</v>
      </c>
      <c r="H129" s="11">
        <f t="shared" si="4"/>
        <v>45533</v>
      </c>
      <c r="I129" s="10">
        <v>684</v>
      </c>
      <c r="J129" s="10" t="s">
        <v>328</v>
      </c>
      <c r="K129" s="13">
        <v>90627.28</v>
      </c>
      <c r="L129" s="14">
        <f t="shared" si="5"/>
        <v>22</v>
      </c>
      <c r="M129" s="15">
        <f t="shared" si="7"/>
        <v>1993800.16</v>
      </c>
    </row>
    <row r="130" spans="2:15" ht="13.7" customHeight="1" x14ac:dyDescent="0.2">
      <c r="B130" s="9" t="s">
        <v>329</v>
      </c>
      <c r="C130" s="10" t="s">
        <v>21</v>
      </c>
      <c r="D130" s="10" t="s">
        <v>325</v>
      </c>
      <c r="E130" s="10" t="s">
        <v>326</v>
      </c>
      <c r="F130" s="11" t="s">
        <v>327</v>
      </c>
      <c r="G130" s="11">
        <v>45503</v>
      </c>
      <c r="H130" s="11">
        <f t="shared" si="4"/>
        <v>45533</v>
      </c>
      <c r="I130" s="10">
        <v>685</v>
      </c>
      <c r="J130" s="10" t="s">
        <v>330</v>
      </c>
      <c r="K130" s="13">
        <v>19938</v>
      </c>
      <c r="L130" s="14">
        <f t="shared" si="5"/>
        <v>23</v>
      </c>
      <c r="M130" s="15">
        <f t="shared" si="7"/>
        <v>458574</v>
      </c>
    </row>
    <row r="131" spans="2:15" ht="13.7" customHeight="1" x14ac:dyDescent="0.2">
      <c r="B131" s="9" t="s">
        <v>38</v>
      </c>
      <c r="C131" s="10" t="s">
        <v>331</v>
      </c>
      <c r="D131" s="10" t="s">
        <v>332</v>
      </c>
      <c r="E131" s="10" t="s">
        <v>333</v>
      </c>
      <c r="F131" s="11" t="s">
        <v>334</v>
      </c>
      <c r="G131" s="11">
        <v>45490</v>
      </c>
      <c r="H131" s="11">
        <f t="shared" ref="H131:H194" si="8">G131+30</f>
        <v>45520</v>
      </c>
      <c r="I131" s="10">
        <v>686</v>
      </c>
      <c r="J131" s="10" t="s">
        <v>328</v>
      </c>
      <c r="K131" s="13">
        <v>290</v>
      </c>
      <c r="L131" s="14">
        <f t="shared" ref="L131:L194" si="9">H131-J131</f>
        <v>9</v>
      </c>
      <c r="M131" s="15">
        <f t="shared" ref="M131:M162" si="10">K131*L131</f>
        <v>2610</v>
      </c>
    </row>
    <row r="132" spans="2:15" ht="13.7" customHeight="1" x14ac:dyDescent="0.2">
      <c r="B132" s="9" t="s">
        <v>335</v>
      </c>
      <c r="C132" s="10" t="s">
        <v>21</v>
      </c>
      <c r="D132" s="10" t="s">
        <v>332</v>
      </c>
      <c r="E132" s="10" t="s">
        <v>333</v>
      </c>
      <c r="F132" s="11" t="s">
        <v>334</v>
      </c>
      <c r="G132" s="11">
        <v>45490</v>
      </c>
      <c r="H132" s="11">
        <f t="shared" si="8"/>
        <v>45520</v>
      </c>
      <c r="I132" s="10">
        <v>687</v>
      </c>
      <c r="J132" s="10" t="s">
        <v>330</v>
      </c>
      <c r="K132" s="13">
        <v>63.8</v>
      </c>
      <c r="L132" s="14">
        <f t="shared" si="9"/>
        <v>10</v>
      </c>
      <c r="M132" s="15">
        <f t="shared" si="10"/>
        <v>638</v>
      </c>
    </row>
    <row r="133" spans="2:15" ht="13.7" customHeight="1" x14ac:dyDescent="0.2">
      <c r="B133" s="9" t="s">
        <v>38</v>
      </c>
      <c r="C133" s="10" t="s">
        <v>336</v>
      </c>
      <c r="D133" s="10" t="s">
        <v>337</v>
      </c>
      <c r="E133" s="10" t="s">
        <v>239</v>
      </c>
      <c r="F133" s="11" t="s">
        <v>197</v>
      </c>
      <c r="G133" s="11">
        <v>45485</v>
      </c>
      <c r="H133" s="11">
        <f t="shared" si="8"/>
        <v>45515</v>
      </c>
      <c r="I133" s="10">
        <v>688</v>
      </c>
      <c r="J133" s="10" t="s">
        <v>328</v>
      </c>
      <c r="K133" s="13">
        <v>7948.82</v>
      </c>
      <c r="L133" s="14">
        <f t="shared" si="9"/>
        <v>4</v>
      </c>
      <c r="M133" s="15">
        <f t="shared" si="10"/>
        <v>31795.279999999999</v>
      </c>
    </row>
    <row r="134" spans="2:15" ht="13.7" customHeight="1" x14ac:dyDescent="0.2">
      <c r="B134" s="9" t="s">
        <v>338</v>
      </c>
      <c r="C134" s="10" t="s">
        <v>339</v>
      </c>
      <c r="D134" s="10" t="s">
        <v>340</v>
      </c>
      <c r="E134" s="10" t="s">
        <v>87</v>
      </c>
      <c r="F134" s="11" t="s">
        <v>122</v>
      </c>
      <c r="G134" s="11">
        <v>45485</v>
      </c>
      <c r="H134" s="11">
        <f t="shared" si="8"/>
        <v>45515</v>
      </c>
      <c r="I134" s="10">
        <v>689</v>
      </c>
      <c r="J134" s="10" t="s">
        <v>328</v>
      </c>
      <c r="K134" s="13">
        <v>8273.26</v>
      </c>
      <c r="L134" s="14">
        <f t="shared" si="9"/>
        <v>4</v>
      </c>
      <c r="M134" s="15">
        <f t="shared" si="10"/>
        <v>33093.040000000001</v>
      </c>
    </row>
    <row r="135" spans="2:15" ht="13.7" customHeight="1" x14ac:dyDescent="0.2">
      <c r="B135" s="9" t="s">
        <v>38</v>
      </c>
      <c r="C135" s="10" t="s">
        <v>21</v>
      </c>
      <c r="D135" s="10" t="s">
        <v>340</v>
      </c>
      <c r="E135" s="10" t="s">
        <v>87</v>
      </c>
      <c r="F135" s="11" t="s">
        <v>122</v>
      </c>
      <c r="G135" s="11">
        <v>45485</v>
      </c>
      <c r="H135" s="11">
        <f t="shared" si="8"/>
        <v>45515</v>
      </c>
      <c r="I135" s="10">
        <v>690</v>
      </c>
      <c r="J135" s="10" t="s">
        <v>330</v>
      </c>
      <c r="K135" s="13">
        <v>1820.12</v>
      </c>
      <c r="L135" s="14">
        <f t="shared" si="9"/>
        <v>5</v>
      </c>
      <c r="M135" s="15">
        <f t="shared" si="10"/>
        <v>9100.5999999999985</v>
      </c>
    </row>
    <row r="136" spans="2:15" ht="13.7" customHeight="1" x14ac:dyDescent="0.2">
      <c r="B136" s="9" t="s">
        <v>341</v>
      </c>
      <c r="C136" s="10" t="s">
        <v>342</v>
      </c>
      <c r="D136" s="10" t="s">
        <v>343</v>
      </c>
      <c r="E136" s="10" t="s">
        <v>154</v>
      </c>
      <c r="F136" s="11" t="s">
        <v>344</v>
      </c>
      <c r="G136" s="11">
        <v>45495</v>
      </c>
      <c r="H136" s="11">
        <f t="shared" si="8"/>
        <v>45525</v>
      </c>
      <c r="I136" s="10">
        <v>691</v>
      </c>
      <c r="J136" s="10" t="s">
        <v>328</v>
      </c>
      <c r="K136" s="13">
        <v>165630.6</v>
      </c>
      <c r="L136" s="14">
        <f t="shared" si="9"/>
        <v>14</v>
      </c>
      <c r="M136" s="15">
        <f t="shared" si="10"/>
        <v>2318828.4</v>
      </c>
    </row>
    <row r="137" spans="2:15" ht="13.7" customHeight="1" x14ac:dyDescent="0.2">
      <c r="B137" s="9" t="s">
        <v>38</v>
      </c>
      <c r="C137" s="10" t="s">
        <v>21</v>
      </c>
      <c r="D137" s="10" t="s">
        <v>343</v>
      </c>
      <c r="E137" s="10" t="s">
        <v>154</v>
      </c>
      <c r="F137" s="11" t="s">
        <v>344</v>
      </c>
      <c r="G137" s="11">
        <v>45495</v>
      </c>
      <c r="H137" s="11">
        <f t="shared" si="8"/>
        <v>45525</v>
      </c>
      <c r="I137" s="10">
        <v>692</v>
      </c>
      <c r="J137" s="10" t="s">
        <v>330</v>
      </c>
      <c r="K137" s="13">
        <v>36438.730000000003</v>
      </c>
      <c r="L137" s="14">
        <f t="shared" si="9"/>
        <v>15</v>
      </c>
      <c r="M137" s="15">
        <f t="shared" si="10"/>
        <v>546580.95000000007</v>
      </c>
    </row>
    <row r="138" spans="2:15" ht="13.7" customHeight="1" x14ac:dyDescent="0.25">
      <c r="B138" s="9" t="s">
        <v>345</v>
      </c>
      <c r="C138" s="10" t="s">
        <v>346</v>
      </c>
      <c r="D138" s="10" t="s">
        <v>347</v>
      </c>
      <c r="E138" s="10" t="s">
        <v>348</v>
      </c>
      <c r="F138" s="11" t="s">
        <v>344</v>
      </c>
      <c r="G138" s="11">
        <v>45495</v>
      </c>
      <c r="H138" s="11">
        <f t="shared" si="8"/>
        <v>45525</v>
      </c>
      <c r="I138" s="10">
        <v>693</v>
      </c>
      <c r="J138" s="10" t="s">
        <v>328</v>
      </c>
      <c r="K138" s="13">
        <v>159135.28</v>
      </c>
      <c r="L138" s="14">
        <f t="shared" si="9"/>
        <v>14</v>
      </c>
      <c r="M138" s="15">
        <f t="shared" si="10"/>
        <v>2227893.92</v>
      </c>
      <c r="O138" s="25"/>
    </row>
    <row r="139" spans="2:15" ht="13.7" customHeight="1" x14ac:dyDescent="0.25">
      <c r="B139" s="9" t="s">
        <v>349</v>
      </c>
      <c r="C139" s="10" t="s">
        <v>21</v>
      </c>
      <c r="D139" s="10" t="s">
        <v>347</v>
      </c>
      <c r="E139" s="10" t="s">
        <v>348</v>
      </c>
      <c r="F139" s="11" t="s">
        <v>344</v>
      </c>
      <c r="G139" s="11">
        <v>45495</v>
      </c>
      <c r="H139" s="11">
        <f t="shared" si="8"/>
        <v>45525</v>
      </c>
      <c r="I139" s="10">
        <v>694</v>
      </c>
      <c r="J139" s="10" t="s">
        <v>330</v>
      </c>
      <c r="K139" s="13">
        <v>35009.760000000002</v>
      </c>
      <c r="L139" s="14">
        <f t="shared" si="9"/>
        <v>15</v>
      </c>
      <c r="M139" s="15">
        <f t="shared" si="10"/>
        <v>525146.4</v>
      </c>
      <c r="N139" s="25"/>
      <c r="O139" s="25"/>
    </row>
    <row r="140" spans="2:15" ht="13.7" customHeight="1" x14ac:dyDescent="0.25">
      <c r="B140" s="9" t="s">
        <v>38</v>
      </c>
      <c r="C140" s="10" t="s">
        <v>331</v>
      </c>
      <c r="D140" s="10" t="s">
        <v>350</v>
      </c>
      <c r="E140" s="10" t="s">
        <v>351</v>
      </c>
      <c r="F140" s="11" t="s">
        <v>352</v>
      </c>
      <c r="G140" s="11">
        <v>45348</v>
      </c>
      <c r="H140" s="11">
        <f t="shared" si="8"/>
        <v>45378</v>
      </c>
      <c r="I140" s="10">
        <v>695</v>
      </c>
      <c r="J140" s="10" t="s">
        <v>328</v>
      </c>
      <c r="K140" s="13">
        <v>150</v>
      </c>
      <c r="L140" s="14">
        <f t="shared" si="9"/>
        <v>-133</v>
      </c>
      <c r="M140" s="15">
        <f t="shared" si="10"/>
        <v>-19950</v>
      </c>
      <c r="N140" s="25"/>
      <c r="O140" s="25"/>
    </row>
    <row r="141" spans="2:15" ht="13.7" customHeight="1" x14ac:dyDescent="0.25">
      <c r="B141" s="9" t="s">
        <v>353</v>
      </c>
      <c r="C141" s="10" t="s">
        <v>21</v>
      </c>
      <c r="D141" s="10" t="s">
        <v>350</v>
      </c>
      <c r="E141" s="10" t="s">
        <v>351</v>
      </c>
      <c r="F141" s="11" t="s">
        <v>352</v>
      </c>
      <c r="G141" s="11">
        <v>45348</v>
      </c>
      <c r="H141" s="11">
        <f t="shared" si="8"/>
        <v>45378</v>
      </c>
      <c r="I141" s="10">
        <v>696</v>
      </c>
      <c r="J141" s="10" t="s">
        <v>330</v>
      </c>
      <c r="K141" s="13">
        <v>33</v>
      </c>
      <c r="L141" s="14">
        <f t="shared" si="9"/>
        <v>-132</v>
      </c>
      <c r="M141" s="15">
        <f t="shared" si="10"/>
        <v>-4356</v>
      </c>
      <c r="N141" s="25"/>
      <c r="O141" s="25"/>
    </row>
    <row r="142" spans="2:15" ht="13.7" customHeight="1" x14ac:dyDescent="0.25">
      <c r="B142" s="9" t="s">
        <v>38</v>
      </c>
      <c r="C142" s="10" t="s">
        <v>354</v>
      </c>
      <c r="D142" s="10" t="s">
        <v>355</v>
      </c>
      <c r="E142" s="10" t="s">
        <v>217</v>
      </c>
      <c r="F142" s="11" t="s">
        <v>315</v>
      </c>
      <c r="G142" s="11">
        <v>45509</v>
      </c>
      <c r="H142" s="11">
        <f t="shared" si="8"/>
        <v>45539</v>
      </c>
      <c r="I142" s="10">
        <v>699</v>
      </c>
      <c r="J142" s="10" t="s">
        <v>328</v>
      </c>
      <c r="K142" s="13">
        <v>11041.59</v>
      </c>
      <c r="L142" s="14">
        <f t="shared" si="9"/>
        <v>28</v>
      </c>
      <c r="M142" s="15">
        <f t="shared" si="10"/>
        <v>309164.52</v>
      </c>
      <c r="N142" s="25"/>
      <c r="O142" s="25"/>
    </row>
    <row r="143" spans="2:15" ht="13.7" customHeight="1" x14ac:dyDescent="0.25">
      <c r="B143" s="9" t="s">
        <v>356</v>
      </c>
      <c r="C143" s="10" t="s">
        <v>357</v>
      </c>
      <c r="D143" s="10" t="s">
        <v>358</v>
      </c>
      <c r="E143" s="10" t="s">
        <v>201</v>
      </c>
      <c r="F143" s="11" t="s">
        <v>359</v>
      </c>
      <c r="G143" s="11">
        <v>45502</v>
      </c>
      <c r="H143" s="11">
        <f t="shared" si="8"/>
        <v>45532</v>
      </c>
      <c r="I143" s="10">
        <v>700</v>
      </c>
      <c r="J143" s="10" t="s">
        <v>328</v>
      </c>
      <c r="K143" s="13">
        <v>12843.93</v>
      </c>
      <c r="L143" s="14">
        <f t="shared" si="9"/>
        <v>21</v>
      </c>
      <c r="M143" s="15">
        <f t="shared" si="10"/>
        <v>269722.53000000003</v>
      </c>
      <c r="N143" s="25"/>
      <c r="O143" s="25"/>
    </row>
    <row r="144" spans="2:15" ht="13.7" customHeight="1" x14ac:dyDescent="0.25">
      <c r="B144" s="9" t="s">
        <v>11</v>
      </c>
      <c r="C144" s="10" t="s">
        <v>21</v>
      </c>
      <c r="D144" s="10" t="s">
        <v>358</v>
      </c>
      <c r="E144" s="10" t="s">
        <v>201</v>
      </c>
      <c r="F144" s="11" t="s">
        <v>359</v>
      </c>
      <c r="G144" s="11">
        <v>45502</v>
      </c>
      <c r="H144" s="11">
        <f t="shared" si="8"/>
        <v>45532</v>
      </c>
      <c r="I144" s="10">
        <v>701</v>
      </c>
      <c r="J144" s="10" t="s">
        <v>330</v>
      </c>
      <c r="K144" s="13">
        <v>2825.66</v>
      </c>
      <c r="L144" s="14">
        <f t="shared" si="9"/>
        <v>22</v>
      </c>
      <c r="M144" s="15">
        <f t="shared" si="10"/>
        <v>62164.52</v>
      </c>
      <c r="N144" s="25"/>
      <c r="O144" s="25"/>
    </row>
    <row r="145" spans="1:15" ht="13.7" customHeight="1" x14ac:dyDescent="0.25">
      <c r="B145" s="9" t="s">
        <v>360</v>
      </c>
      <c r="C145" s="10" t="s">
        <v>361</v>
      </c>
      <c r="D145" s="10" t="s">
        <v>362</v>
      </c>
      <c r="E145" s="10" t="s">
        <v>217</v>
      </c>
      <c r="F145" s="11" t="s">
        <v>359</v>
      </c>
      <c r="G145" s="11">
        <v>45502</v>
      </c>
      <c r="H145" s="11">
        <f t="shared" si="8"/>
        <v>45532</v>
      </c>
      <c r="I145" s="10">
        <v>702</v>
      </c>
      <c r="J145" s="10" t="s">
        <v>328</v>
      </c>
      <c r="K145" s="13">
        <v>2639.92</v>
      </c>
      <c r="L145" s="14">
        <f t="shared" si="9"/>
        <v>21</v>
      </c>
      <c r="M145" s="15">
        <f t="shared" si="10"/>
        <v>55438.32</v>
      </c>
      <c r="N145" s="25"/>
      <c r="O145" s="25"/>
    </row>
    <row r="146" spans="1:15" ht="13.7" customHeight="1" x14ac:dyDescent="0.25">
      <c r="B146" s="9" t="s">
        <v>11</v>
      </c>
      <c r="C146" s="10" t="s">
        <v>21</v>
      </c>
      <c r="D146" s="10" t="s">
        <v>362</v>
      </c>
      <c r="E146" s="10" t="s">
        <v>217</v>
      </c>
      <c r="F146" s="11" t="s">
        <v>359</v>
      </c>
      <c r="G146" s="11">
        <v>45502</v>
      </c>
      <c r="H146" s="11">
        <f t="shared" si="8"/>
        <v>45532</v>
      </c>
      <c r="I146" s="10">
        <v>703</v>
      </c>
      <c r="J146" s="10" t="s">
        <v>330</v>
      </c>
      <c r="K146" s="13">
        <v>494</v>
      </c>
      <c r="L146" s="14">
        <f t="shared" si="9"/>
        <v>22</v>
      </c>
      <c r="M146" s="15">
        <f t="shared" si="10"/>
        <v>10868</v>
      </c>
      <c r="N146" s="25"/>
      <c r="O146" s="25"/>
    </row>
    <row r="147" spans="1:15" ht="13.7" customHeight="1" x14ac:dyDescent="0.25">
      <c r="B147" s="9" t="s">
        <v>363</v>
      </c>
      <c r="C147" s="10" t="s">
        <v>364</v>
      </c>
      <c r="D147" s="10" t="s">
        <v>365</v>
      </c>
      <c r="E147" s="10" t="s">
        <v>130</v>
      </c>
      <c r="F147" s="11" t="s">
        <v>366</v>
      </c>
      <c r="G147" s="11">
        <v>45502</v>
      </c>
      <c r="H147" s="11">
        <f t="shared" si="8"/>
        <v>45532</v>
      </c>
      <c r="I147" s="10">
        <v>704</v>
      </c>
      <c r="J147" s="10" t="s">
        <v>328</v>
      </c>
      <c r="K147" s="13">
        <v>10559.68</v>
      </c>
      <c r="L147" s="14">
        <f t="shared" si="9"/>
        <v>21</v>
      </c>
      <c r="M147" s="15">
        <f t="shared" si="10"/>
        <v>221753.28</v>
      </c>
      <c r="N147" s="25"/>
      <c r="O147" s="25"/>
    </row>
    <row r="148" spans="1:15" ht="13.7" customHeight="1" x14ac:dyDescent="0.25">
      <c r="B148" s="9" t="s">
        <v>38</v>
      </c>
      <c r="C148" s="10" t="s">
        <v>21</v>
      </c>
      <c r="D148" s="10" t="s">
        <v>365</v>
      </c>
      <c r="E148" s="10" t="s">
        <v>130</v>
      </c>
      <c r="F148" s="11" t="s">
        <v>366</v>
      </c>
      <c r="G148" s="11">
        <v>45502</v>
      </c>
      <c r="H148" s="11">
        <f t="shared" si="8"/>
        <v>45532</v>
      </c>
      <c r="I148" s="10">
        <v>705</v>
      </c>
      <c r="J148" s="10" t="s">
        <v>330</v>
      </c>
      <c r="K148" s="13">
        <v>1975.99</v>
      </c>
      <c r="L148" s="14">
        <f t="shared" si="9"/>
        <v>22</v>
      </c>
      <c r="M148" s="15">
        <f t="shared" si="10"/>
        <v>43471.78</v>
      </c>
      <c r="N148" s="25"/>
      <c r="O148" s="25"/>
    </row>
    <row r="149" spans="1:15" ht="13.7" customHeight="1" x14ac:dyDescent="0.25">
      <c r="B149" s="9" t="s">
        <v>367</v>
      </c>
      <c r="C149" s="10" t="s">
        <v>368</v>
      </c>
      <c r="D149" s="10" t="s">
        <v>369</v>
      </c>
      <c r="E149" s="10" t="s">
        <v>201</v>
      </c>
      <c r="F149" s="11" t="s">
        <v>359</v>
      </c>
      <c r="G149" s="11">
        <v>45502</v>
      </c>
      <c r="H149" s="11">
        <f t="shared" si="8"/>
        <v>45532</v>
      </c>
      <c r="I149" s="10">
        <v>706</v>
      </c>
      <c r="J149" s="10" t="s">
        <v>328</v>
      </c>
      <c r="K149" s="13">
        <v>7876.13</v>
      </c>
      <c r="L149" s="14">
        <f t="shared" si="9"/>
        <v>21</v>
      </c>
      <c r="M149" s="15">
        <f t="shared" si="10"/>
        <v>165398.73000000001</v>
      </c>
      <c r="N149" s="25"/>
      <c r="O149" s="25"/>
    </row>
    <row r="150" spans="1:15" ht="13.7" customHeight="1" x14ac:dyDescent="0.25">
      <c r="B150" s="9" t="s">
        <v>11</v>
      </c>
      <c r="C150" s="10" t="s">
        <v>370</v>
      </c>
      <c r="D150" s="10" t="s">
        <v>371</v>
      </c>
      <c r="E150" s="10" t="s">
        <v>69</v>
      </c>
      <c r="F150" s="11" t="s">
        <v>372</v>
      </c>
      <c r="G150" s="11">
        <v>45503</v>
      </c>
      <c r="H150" s="11">
        <f t="shared" si="8"/>
        <v>45533</v>
      </c>
      <c r="I150" s="10">
        <v>707</v>
      </c>
      <c r="J150" s="10" t="s">
        <v>328</v>
      </c>
      <c r="K150" s="13">
        <v>11069.87</v>
      </c>
      <c r="L150" s="14">
        <f t="shared" si="9"/>
        <v>22</v>
      </c>
      <c r="M150" s="15">
        <f t="shared" si="10"/>
        <v>243537.14</v>
      </c>
      <c r="N150" s="25"/>
      <c r="O150" s="25"/>
    </row>
    <row r="151" spans="1:15" ht="13.7" customHeight="1" x14ac:dyDescent="0.25">
      <c r="B151" s="9" t="s">
        <v>373</v>
      </c>
      <c r="C151" s="10" t="s">
        <v>21</v>
      </c>
      <c r="D151" s="10" t="s">
        <v>371</v>
      </c>
      <c r="E151" s="10" t="s">
        <v>69</v>
      </c>
      <c r="F151" s="11" t="s">
        <v>372</v>
      </c>
      <c r="G151" s="11">
        <v>45503</v>
      </c>
      <c r="H151" s="11">
        <f t="shared" si="8"/>
        <v>45533</v>
      </c>
      <c r="I151" s="10">
        <v>708</v>
      </c>
      <c r="J151" s="10" t="s">
        <v>330</v>
      </c>
      <c r="K151" s="13">
        <v>2071.46</v>
      </c>
      <c r="L151" s="14">
        <f t="shared" si="9"/>
        <v>23</v>
      </c>
      <c r="M151" s="15">
        <f t="shared" si="10"/>
        <v>47643.58</v>
      </c>
      <c r="N151" s="25"/>
      <c r="O151" s="25"/>
    </row>
    <row r="152" spans="1:15" ht="13.7" customHeight="1" x14ac:dyDescent="0.25">
      <c r="B152" s="9" t="s">
        <v>374</v>
      </c>
      <c r="C152" s="10" t="s">
        <v>375</v>
      </c>
      <c r="D152" s="10" t="s">
        <v>376</v>
      </c>
      <c r="E152" s="10" t="s">
        <v>201</v>
      </c>
      <c r="F152" s="11" t="s">
        <v>359</v>
      </c>
      <c r="G152" s="11">
        <v>45502</v>
      </c>
      <c r="H152" s="11">
        <f t="shared" si="8"/>
        <v>45532</v>
      </c>
      <c r="I152" s="10">
        <v>709</v>
      </c>
      <c r="J152" s="10" t="s">
        <v>328</v>
      </c>
      <c r="K152" s="13">
        <v>520</v>
      </c>
      <c r="L152" s="14">
        <f t="shared" si="9"/>
        <v>21</v>
      </c>
      <c r="M152" s="15">
        <f t="shared" si="10"/>
        <v>10920</v>
      </c>
      <c r="N152" s="25"/>
      <c r="O152" s="25"/>
    </row>
    <row r="153" spans="1:15" ht="13.7" customHeight="1" x14ac:dyDescent="0.25">
      <c r="B153" s="9" t="s">
        <v>38</v>
      </c>
      <c r="C153" s="10" t="s">
        <v>377</v>
      </c>
      <c r="D153" s="10" t="s">
        <v>378</v>
      </c>
      <c r="E153" s="10" t="s">
        <v>379</v>
      </c>
      <c r="F153" s="11" t="s">
        <v>167</v>
      </c>
      <c r="G153" s="11">
        <v>45477</v>
      </c>
      <c r="H153" s="11">
        <f t="shared" si="8"/>
        <v>45507</v>
      </c>
      <c r="I153" s="10">
        <v>710</v>
      </c>
      <c r="J153" s="10" t="s">
        <v>380</v>
      </c>
      <c r="K153" s="13">
        <v>1415.61</v>
      </c>
      <c r="L153" s="14">
        <f t="shared" si="9"/>
        <v>-5</v>
      </c>
      <c r="M153" s="15">
        <f t="shared" si="10"/>
        <v>-7078.0499999999993</v>
      </c>
      <c r="N153" s="25"/>
      <c r="O153" s="25"/>
    </row>
    <row r="154" spans="1:15" ht="13.7" customHeight="1" x14ac:dyDescent="0.25">
      <c r="B154" s="9" t="s">
        <v>381</v>
      </c>
      <c r="C154" s="10" t="s">
        <v>21</v>
      </c>
      <c r="D154" s="10" t="s">
        <v>378</v>
      </c>
      <c r="E154" s="10" t="s">
        <v>379</v>
      </c>
      <c r="F154" s="11" t="s">
        <v>167</v>
      </c>
      <c r="G154" s="11">
        <v>45477</v>
      </c>
      <c r="H154" s="11">
        <f t="shared" si="8"/>
        <v>45507</v>
      </c>
      <c r="I154" s="10">
        <v>711</v>
      </c>
      <c r="J154" s="10" t="s">
        <v>328</v>
      </c>
      <c r="K154" s="13">
        <v>264.89999999999998</v>
      </c>
      <c r="L154" s="14">
        <f t="shared" si="9"/>
        <v>-4</v>
      </c>
      <c r="M154" s="15">
        <f t="shared" si="10"/>
        <v>-1059.5999999999999</v>
      </c>
      <c r="N154" s="25"/>
      <c r="O154" s="25"/>
    </row>
    <row r="155" spans="1:15" s="25" customFormat="1" ht="13.7" customHeight="1" x14ac:dyDescent="0.25">
      <c r="A155" s="1"/>
      <c r="B155" s="9" t="s">
        <v>11</v>
      </c>
      <c r="C155" s="10" t="s">
        <v>382</v>
      </c>
      <c r="D155" s="10" t="s">
        <v>383</v>
      </c>
      <c r="E155" s="10" t="s">
        <v>384</v>
      </c>
      <c r="F155" s="11" t="s">
        <v>32</v>
      </c>
      <c r="G155" s="11">
        <v>45447</v>
      </c>
      <c r="H155" s="11">
        <f t="shared" si="8"/>
        <v>45477</v>
      </c>
      <c r="I155" s="10">
        <v>712</v>
      </c>
      <c r="J155" s="10" t="s">
        <v>380</v>
      </c>
      <c r="K155" s="13">
        <v>1541</v>
      </c>
      <c r="L155" s="14">
        <f t="shared" si="9"/>
        <v>-35</v>
      </c>
      <c r="M155" s="15">
        <f t="shared" si="10"/>
        <v>-53935</v>
      </c>
    </row>
    <row r="156" spans="1:15" s="25" customFormat="1" ht="13.7" customHeight="1" x14ac:dyDescent="0.25">
      <c r="A156" s="1"/>
      <c r="B156" s="9" t="s">
        <v>385</v>
      </c>
      <c r="C156" s="10" t="s">
        <v>21</v>
      </c>
      <c r="D156" s="10" t="s">
        <v>383</v>
      </c>
      <c r="E156" s="10" t="s">
        <v>384</v>
      </c>
      <c r="F156" s="11" t="s">
        <v>32</v>
      </c>
      <c r="G156" s="11">
        <v>45447</v>
      </c>
      <c r="H156" s="11">
        <f t="shared" si="8"/>
        <v>45477</v>
      </c>
      <c r="I156" s="10">
        <v>713</v>
      </c>
      <c r="J156" s="10" t="s">
        <v>328</v>
      </c>
      <c r="K156" s="13">
        <v>385.25</v>
      </c>
      <c r="L156" s="14">
        <f t="shared" si="9"/>
        <v>-34</v>
      </c>
      <c r="M156" s="15">
        <f t="shared" si="10"/>
        <v>-13098.5</v>
      </c>
    </row>
    <row r="157" spans="1:15" s="25" customFormat="1" ht="13.7" customHeight="1" x14ac:dyDescent="0.25">
      <c r="A157" s="1"/>
      <c r="B157" s="9" t="s">
        <v>38</v>
      </c>
      <c r="C157" s="10" t="s">
        <v>382</v>
      </c>
      <c r="D157" s="10" t="s">
        <v>386</v>
      </c>
      <c r="E157" s="10" t="s">
        <v>387</v>
      </c>
      <c r="F157" s="11" t="s">
        <v>388</v>
      </c>
      <c r="G157" s="11">
        <v>45476</v>
      </c>
      <c r="H157" s="11">
        <f t="shared" si="8"/>
        <v>45506</v>
      </c>
      <c r="I157" s="10">
        <v>714</v>
      </c>
      <c r="J157" s="10" t="s">
        <v>380</v>
      </c>
      <c r="K157" s="13">
        <v>395.12</v>
      </c>
      <c r="L157" s="14">
        <f t="shared" si="9"/>
        <v>-6</v>
      </c>
      <c r="M157" s="15">
        <f t="shared" si="10"/>
        <v>-2370.7200000000003</v>
      </c>
    </row>
    <row r="158" spans="1:15" s="25" customFormat="1" ht="13.7" customHeight="1" x14ac:dyDescent="0.25">
      <c r="A158" s="1"/>
      <c r="B158" s="9" t="s">
        <v>389</v>
      </c>
      <c r="C158" s="10" t="s">
        <v>21</v>
      </c>
      <c r="D158" s="10" t="s">
        <v>386</v>
      </c>
      <c r="E158" s="10" t="s">
        <v>387</v>
      </c>
      <c r="F158" s="11" t="s">
        <v>388</v>
      </c>
      <c r="G158" s="11">
        <v>45476</v>
      </c>
      <c r="H158" s="11">
        <f t="shared" si="8"/>
        <v>45506</v>
      </c>
      <c r="I158" s="10">
        <v>715</v>
      </c>
      <c r="J158" s="10" t="s">
        <v>328</v>
      </c>
      <c r="K158" s="13">
        <v>98.78</v>
      </c>
      <c r="L158" s="14">
        <f t="shared" si="9"/>
        <v>-5</v>
      </c>
      <c r="M158" s="15">
        <f t="shared" si="10"/>
        <v>-493.9</v>
      </c>
    </row>
    <row r="159" spans="1:15" s="25" customFormat="1" ht="13.7" customHeight="1" x14ac:dyDescent="0.25">
      <c r="A159" s="1"/>
      <c r="B159" s="9" t="s">
        <v>11</v>
      </c>
      <c r="C159" s="10" t="s">
        <v>390</v>
      </c>
      <c r="D159" s="10" t="s">
        <v>391</v>
      </c>
      <c r="E159" s="10" t="s">
        <v>239</v>
      </c>
      <c r="F159" s="11" t="s">
        <v>392</v>
      </c>
      <c r="G159" s="11">
        <v>45393</v>
      </c>
      <c r="H159" s="11">
        <f t="shared" si="8"/>
        <v>45423</v>
      </c>
      <c r="I159" s="10">
        <v>717</v>
      </c>
      <c r="J159" s="10" t="s">
        <v>380</v>
      </c>
      <c r="K159" s="13">
        <v>825</v>
      </c>
      <c r="L159" s="14">
        <f t="shared" si="9"/>
        <v>-89</v>
      </c>
      <c r="M159" s="15">
        <f t="shared" si="10"/>
        <v>-73425</v>
      </c>
    </row>
    <row r="160" spans="1:15" s="25" customFormat="1" ht="13.7" customHeight="1" x14ac:dyDescent="0.25">
      <c r="A160" s="1"/>
      <c r="B160" s="9" t="s">
        <v>393</v>
      </c>
      <c r="C160" s="10" t="s">
        <v>21</v>
      </c>
      <c r="D160" s="10" t="s">
        <v>391</v>
      </c>
      <c r="E160" s="10" t="s">
        <v>239</v>
      </c>
      <c r="F160" s="11" t="s">
        <v>392</v>
      </c>
      <c r="G160" s="11">
        <v>45393</v>
      </c>
      <c r="H160" s="11">
        <f t="shared" si="8"/>
        <v>45423</v>
      </c>
      <c r="I160" s="10">
        <v>718</v>
      </c>
      <c r="J160" s="10" t="s">
        <v>328</v>
      </c>
      <c r="K160" s="13">
        <v>181.5</v>
      </c>
      <c r="L160" s="14">
        <f t="shared" si="9"/>
        <v>-88</v>
      </c>
      <c r="M160" s="15">
        <f t="shared" si="10"/>
        <v>-15972</v>
      </c>
    </row>
    <row r="161" spans="1:13" s="25" customFormat="1" ht="13.7" customHeight="1" x14ac:dyDescent="0.25">
      <c r="A161" s="1"/>
      <c r="B161" s="9" t="s">
        <v>38</v>
      </c>
      <c r="C161" s="10" t="s">
        <v>394</v>
      </c>
      <c r="D161" s="10" t="s">
        <v>395</v>
      </c>
      <c r="E161" s="10" t="s">
        <v>217</v>
      </c>
      <c r="F161" s="11" t="s">
        <v>396</v>
      </c>
      <c r="G161" s="11">
        <v>45510</v>
      </c>
      <c r="H161" s="11">
        <f t="shared" si="8"/>
        <v>45540</v>
      </c>
      <c r="I161" s="10">
        <v>719</v>
      </c>
      <c r="J161" s="10" t="s">
        <v>380</v>
      </c>
      <c r="K161" s="13">
        <v>3601.5</v>
      </c>
      <c r="L161" s="14">
        <f t="shared" si="9"/>
        <v>28</v>
      </c>
      <c r="M161" s="15">
        <f t="shared" si="10"/>
        <v>100842</v>
      </c>
    </row>
    <row r="162" spans="1:13" s="25" customFormat="1" ht="13.7" customHeight="1" x14ac:dyDescent="0.25">
      <c r="A162" s="1"/>
      <c r="B162" s="9" t="s">
        <v>397</v>
      </c>
      <c r="C162" s="10" t="s">
        <v>398</v>
      </c>
      <c r="D162" s="10" t="s">
        <v>399</v>
      </c>
      <c r="E162" s="10" t="s">
        <v>47</v>
      </c>
      <c r="F162" s="11" t="s">
        <v>400</v>
      </c>
      <c r="G162" s="11">
        <v>45392</v>
      </c>
      <c r="H162" s="11">
        <f t="shared" si="8"/>
        <v>45422</v>
      </c>
      <c r="I162" s="10">
        <v>720</v>
      </c>
      <c r="J162" s="10" t="s">
        <v>380</v>
      </c>
      <c r="K162" s="13">
        <v>3035.52</v>
      </c>
      <c r="L162" s="14">
        <f t="shared" si="9"/>
        <v>-90</v>
      </c>
      <c r="M162" s="15">
        <f t="shared" si="10"/>
        <v>-273196.79999999999</v>
      </c>
    </row>
    <row r="163" spans="1:13" s="25" customFormat="1" ht="13.7" customHeight="1" x14ac:dyDescent="0.25">
      <c r="A163" s="1"/>
      <c r="B163" s="9" t="s">
        <v>11</v>
      </c>
      <c r="C163" s="10" t="s">
        <v>398</v>
      </c>
      <c r="D163" s="10" t="s">
        <v>401</v>
      </c>
      <c r="E163" s="10" t="s">
        <v>306</v>
      </c>
      <c r="F163" s="11" t="s">
        <v>400</v>
      </c>
      <c r="G163" s="11">
        <v>45392</v>
      </c>
      <c r="H163" s="11">
        <f t="shared" si="8"/>
        <v>45422</v>
      </c>
      <c r="I163" s="10">
        <v>721</v>
      </c>
      <c r="J163" s="10" t="s">
        <v>380</v>
      </c>
      <c r="K163" s="13">
        <v>2807.06</v>
      </c>
      <c r="L163" s="14">
        <f t="shared" si="9"/>
        <v>-90</v>
      </c>
      <c r="M163" s="15">
        <f t="shared" ref="M163:M194" si="11">K163*L163</f>
        <v>-252635.4</v>
      </c>
    </row>
    <row r="164" spans="1:13" s="25" customFormat="1" ht="13.7" customHeight="1" x14ac:dyDescent="0.25">
      <c r="A164" s="1"/>
      <c r="B164" s="9" t="s">
        <v>402</v>
      </c>
      <c r="C164" s="10" t="s">
        <v>398</v>
      </c>
      <c r="D164" s="10" t="s">
        <v>403</v>
      </c>
      <c r="E164" s="10" t="s">
        <v>24</v>
      </c>
      <c r="F164" s="11" t="s">
        <v>404</v>
      </c>
      <c r="G164" s="11">
        <v>45448</v>
      </c>
      <c r="H164" s="11">
        <f t="shared" si="8"/>
        <v>45478</v>
      </c>
      <c r="I164" s="10">
        <v>722</v>
      </c>
      <c r="J164" s="10" t="s">
        <v>380</v>
      </c>
      <c r="K164" s="13">
        <v>5917.14</v>
      </c>
      <c r="L164" s="14">
        <f t="shared" si="9"/>
        <v>-34</v>
      </c>
      <c r="M164" s="15">
        <f t="shared" si="11"/>
        <v>-201182.76</v>
      </c>
    </row>
    <row r="165" spans="1:13" s="25" customFormat="1" ht="13.7" customHeight="1" x14ac:dyDescent="0.25">
      <c r="A165" s="1"/>
      <c r="B165" s="9" t="s">
        <v>11</v>
      </c>
      <c r="C165" s="10" t="s">
        <v>405</v>
      </c>
      <c r="D165" s="10" t="s">
        <v>406</v>
      </c>
      <c r="E165" s="10" t="s">
        <v>201</v>
      </c>
      <c r="F165" s="11" t="s">
        <v>202</v>
      </c>
      <c r="G165" s="11">
        <v>45509</v>
      </c>
      <c r="H165" s="11">
        <f t="shared" si="8"/>
        <v>45539</v>
      </c>
      <c r="I165" s="10">
        <v>723</v>
      </c>
      <c r="J165" s="10" t="s">
        <v>407</v>
      </c>
      <c r="K165" s="13">
        <v>314711</v>
      </c>
      <c r="L165" s="14">
        <f t="shared" si="9"/>
        <v>26</v>
      </c>
      <c r="M165" s="15">
        <f t="shared" si="11"/>
        <v>8182486</v>
      </c>
    </row>
    <row r="166" spans="1:13" s="25" customFormat="1" ht="13.7" customHeight="1" x14ac:dyDescent="0.25">
      <c r="A166" s="1"/>
      <c r="B166" s="9" t="s">
        <v>408</v>
      </c>
      <c r="C166" s="10" t="s">
        <v>21</v>
      </c>
      <c r="D166" s="10" t="s">
        <v>406</v>
      </c>
      <c r="E166" s="10" t="s">
        <v>201</v>
      </c>
      <c r="F166" s="11" t="s">
        <v>202</v>
      </c>
      <c r="G166" s="11">
        <v>45509</v>
      </c>
      <c r="H166" s="11">
        <f t="shared" si="8"/>
        <v>45539</v>
      </c>
      <c r="I166" s="10">
        <v>724</v>
      </c>
      <c r="J166" s="10" t="s">
        <v>380</v>
      </c>
      <c r="K166" s="13">
        <v>69236.42</v>
      </c>
      <c r="L166" s="14">
        <f t="shared" si="9"/>
        <v>27</v>
      </c>
      <c r="M166" s="15">
        <f t="shared" si="11"/>
        <v>1869383.3399999999</v>
      </c>
    </row>
    <row r="167" spans="1:13" s="25" customFormat="1" ht="13.7" customHeight="1" x14ac:dyDescent="0.25">
      <c r="A167" s="1"/>
      <c r="B167" s="9" t="s">
        <v>11</v>
      </c>
      <c r="C167" s="10" t="s">
        <v>409</v>
      </c>
      <c r="D167" s="10" t="s">
        <v>410</v>
      </c>
      <c r="E167" s="10" t="s">
        <v>154</v>
      </c>
      <c r="F167" s="11" t="s">
        <v>344</v>
      </c>
      <c r="G167" s="11">
        <v>45503</v>
      </c>
      <c r="H167" s="11">
        <f t="shared" si="8"/>
        <v>45533</v>
      </c>
      <c r="I167" s="10">
        <v>725</v>
      </c>
      <c r="J167" s="10" t="s">
        <v>407</v>
      </c>
      <c r="K167" s="13">
        <v>61188.34</v>
      </c>
      <c r="L167" s="14">
        <f t="shared" si="9"/>
        <v>20</v>
      </c>
      <c r="M167" s="15">
        <f t="shared" si="11"/>
        <v>1223766.7999999998</v>
      </c>
    </row>
    <row r="168" spans="1:13" s="25" customFormat="1" ht="13.7" customHeight="1" x14ac:dyDescent="0.25">
      <c r="A168" s="1"/>
      <c r="B168" s="9" t="s">
        <v>411</v>
      </c>
      <c r="C168" s="10" t="s">
        <v>21</v>
      </c>
      <c r="D168" s="10" t="s">
        <v>410</v>
      </c>
      <c r="E168" s="10" t="s">
        <v>154</v>
      </c>
      <c r="F168" s="11" t="s">
        <v>344</v>
      </c>
      <c r="G168" s="11">
        <v>45503</v>
      </c>
      <c r="H168" s="11">
        <f t="shared" si="8"/>
        <v>45533</v>
      </c>
      <c r="I168" s="10">
        <v>726</v>
      </c>
      <c r="J168" s="10" t="s">
        <v>380</v>
      </c>
      <c r="K168" s="13">
        <v>13461.43</v>
      </c>
      <c r="L168" s="14">
        <f t="shared" si="9"/>
        <v>21</v>
      </c>
      <c r="M168" s="15">
        <f t="shared" si="11"/>
        <v>282690.03000000003</v>
      </c>
    </row>
    <row r="169" spans="1:13" s="25" customFormat="1" ht="13.7" customHeight="1" x14ac:dyDescent="0.25">
      <c r="A169" s="1"/>
      <c r="B169" s="9" t="s">
        <v>412</v>
      </c>
      <c r="C169" s="10" t="s">
        <v>413</v>
      </c>
      <c r="D169" s="10" t="s">
        <v>414</v>
      </c>
      <c r="E169" s="10" t="s">
        <v>314</v>
      </c>
      <c r="F169" s="11" t="s">
        <v>415</v>
      </c>
      <c r="G169" s="11">
        <v>45510</v>
      </c>
      <c r="H169" s="11">
        <f t="shared" si="8"/>
        <v>45540</v>
      </c>
      <c r="I169" s="10">
        <v>727</v>
      </c>
      <c r="J169" s="10" t="s">
        <v>407</v>
      </c>
      <c r="K169" s="13">
        <v>611300</v>
      </c>
      <c r="L169" s="14">
        <f t="shared" si="9"/>
        <v>27</v>
      </c>
      <c r="M169" s="15">
        <f t="shared" si="11"/>
        <v>16505100</v>
      </c>
    </row>
    <row r="170" spans="1:13" s="25" customFormat="1" ht="13.7" customHeight="1" x14ac:dyDescent="0.25">
      <c r="A170" s="1"/>
      <c r="B170" s="9" t="s">
        <v>416</v>
      </c>
      <c r="C170" s="10" t="s">
        <v>21</v>
      </c>
      <c r="D170" s="10" t="s">
        <v>414</v>
      </c>
      <c r="E170" s="10" t="s">
        <v>314</v>
      </c>
      <c r="F170" s="11" t="s">
        <v>415</v>
      </c>
      <c r="G170" s="11">
        <v>45510</v>
      </c>
      <c r="H170" s="11">
        <f t="shared" si="8"/>
        <v>45540</v>
      </c>
      <c r="I170" s="10">
        <v>728</v>
      </c>
      <c r="J170" s="10" t="s">
        <v>380</v>
      </c>
      <c r="K170" s="13">
        <v>134486</v>
      </c>
      <c r="L170" s="14">
        <f t="shared" si="9"/>
        <v>28</v>
      </c>
      <c r="M170" s="15">
        <f t="shared" si="11"/>
        <v>3765608</v>
      </c>
    </row>
    <row r="171" spans="1:13" s="25" customFormat="1" ht="13.7" customHeight="1" x14ac:dyDescent="0.25">
      <c r="A171" s="1"/>
      <c r="B171" s="9" t="s">
        <v>38</v>
      </c>
      <c r="C171" s="10" t="s">
        <v>417</v>
      </c>
      <c r="D171" s="10" t="s">
        <v>418</v>
      </c>
      <c r="E171" s="10" t="s">
        <v>419</v>
      </c>
      <c r="F171" s="11" t="s">
        <v>315</v>
      </c>
      <c r="G171" s="11">
        <v>45511</v>
      </c>
      <c r="H171" s="11">
        <f t="shared" si="8"/>
        <v>45541</v>
      </c>
      <c r="I171" s="10">
        <v>729</v>
      </c>
      <c r="J171" s="10" t="s">
        <v>407</v>
      </c>
      <c r="K171" s="13">
        <v>13063.24</v>
      </c>
      <c r="L171" s="14">
        <f t="shared" si="9"/>
        <v>28</v>
      </c>
      <c r="M171" s="15">
        <f t="shared" si="11"/>
        <v>365770.72</v>
      </c>
    </row>
    <row r="172" spans="1:13" s="25" customFormat="1" ht="13.7" customHeight="1" x14ac:dyDescent="0.25">
      <c r="A172" s="1"/>
      <c r="B172" s="9" t="s">
        <v>420</v>
      </c>
      <c r="C172" s="10" t="s">
        <v>21</v>
      </c>
      <c r="D172" s="10" t="s">
        <v>418</v>
      </c>
      <c r="E172" s="10" t="s">
        <v>419</v>
      </c>
      <c r="F172" s="11" t="s">
        <v>315</v>
      </c>
      <c r="G172" s="11">
        <v>45511</v>
      </c>
      <c r="H172" s="11">
        <f t="shared" si="8"/>
        <v>45541</v>
      </c>
      <c r="I172" s="10">
        <v>730</v>
      </c>
      <c r="J172" s="10" t="s">
        <v>380</v>
      </c>
      <c r="K172" s="13">
        <v>2444.4699999999998</v>
      </c>
      <c r="L172" s="14">
        <f t="shared" si="9"/>
        <v>29</v>
      </c>
      <c r="M172" s="15">
        <f t="shared" si="11"/>
        <v>70889.62999999999</v>
      </c>
    </row>
    <row r="173" spans="1:13" s="25" customFormat="1" ht="13.7" customHeight="1" x14ac:dyDescent="0.25">
      <c r="A173" s="1"/>
      <c r="B173" s="9" t="s">
        <v>38</v>
      </c>
      <c r="C173" s="10" t="s">
        <v>417</v>
      </c>
      <c r="D173" s="10" t="s">
        <v>418</v>
      </c>
      <c r="E173" s="10" t="s">
        <v>419</v>
      </c>
      <c r="F173" s="11" t="s">
        <v>315</v>
      </c>
      <c r="G173" s="11">
        <v>45511</v>
      </c>
      <c r="H173" s="11">
        <f t="shared" si="8"/>
        <v>45541</v>
      </c>
      <c r="I173" s="10">
        <v>729</v>
      </c>
      <c r="J173" s="10" t="s">
        <v>407</v>
      </c>
      <c r="K173" s="13">
        <v>-1223.4100000000001</v>
      </c>
      <c r="L173" s="14">
        <f t="shared" si="9"/>
        <v>28</v>
      </c>
      <c r="M173" s="15">
        <f>K173*L173*-1</f>
        <v>34255.480000000003</v>
      </c>
    </row>
    <row r="174" spans="1:13" s="25" customFormat="1" ht="13.7" customHeight="1" x14ac:dyDescent="0.25">
      <c r="A174" s="1"/>
      <c r="B174" s="9" t="s">
        <v>421</v>
      </c>
      <c r="C174" s="10" t="s">
        <v>21</v>
      </c>
      <c r="D174" s="10" t="s">
        <v>418</v>
      </c>
      <c r="E174" s="10" t="s">
        <v>419</v>
      </c>
      <c r="F174" s="11" t="s">
        <v>315</v>
      </c>
      <c r="G174" s="11">
        <v>45511</v>
      </c>
      <c r="H174" s="11">
        <f t="shared" si="8"/>
        <v>45541</v>
      </c>
      <c r="I174" s="10">
        <v>730</v>
      </c>
      <c r="J174" s="10" t="s">
        <v>380</v>
      </c>
      <c r="K174" s="13">
        <v>-228.93</v>
      </c>
      <c r="L174" s="14">
        <f t="shared" si="9"/>
        <v>29</v>
      </c>
      <c r="M174" s="15">
        <f>K174*L174*-1</f>
        <v>6638.97</v>
      </c>
    </row>
    <row r="175" spans="1:13" s="25" customFormat="1" ht="13.7" customHeight="1" x14ac:dyDescent="0.25">
      <c r="A175" s="1"/>
      <c r="B175" s="9" t="s">
        <v>38</v>
      </c>
      <c r="C175" s="10" t="s">
        <v>422</v>
      </c>
      <c r="D175" s="10" t="s">
        <v>423</v>
      </c>
      <c r="E175" s="10" t="s">
        <v>14</v>
      </c>
      <c r="F175" s="11" t="s">
        <v>424</v>
      </c>
      <c r="G175" s="11">
        <v>45439</v>
      </c>
      <c r="H175" s="11">
        <f t="shared" si="8"/>
        <v>45469</v>
      </c>
      <c r="I175" s="10">
        <v>731</v>
      </c>
      <c r="J175" s="10" t="s">
        <v>407</v>
      </c>
      <c r="K175" s="13">
        <v>11943.55</v>
      </c>
      <c r="L175" s="14">
        <f t="shared" si="9"/>
        <v>-44</v>
      </c>
      <c r="M175" s="15">
        <f t="shared" ref="M175:M206" si="12">K175*L175</f>
        <v>-525516.19999999995</v>
      </c>
    </row>
    <row r="176" spans="1:13" s="25" customFormat="1" ht="13.7" customHeight="1" x14ac:dyDescent="0.25">
      <c r="A176" s="1"/>
      <c r="B176" s="9" t="s">
        <v>425</v>
      </c>
      <c r="C176" s="10" t="s">
        <v>21</v>
      </c>
      <c r="D176" s="10" t="s">
        <v>423</v>
      </c>
      <c r="E176" s="10" t="s">
        <v>14</v>
      </c>
      <c r="F176" s="11" t="s">
        <v>424</v>
      </c>
      <c r="G176" s="11">
        <v>45439</v>
      </c>
      <c r="H176" s="11">
        <f t="shared" si="8"/>
        <v>45469</v>
      </c>
      <c r="I176" s="10">
        <v>732</v>
      </c>
      <c r="J176" s="10" t="s">
        <v>380</v>
      </c>
      <c r="K176" s="13">
        <v>2234.94</v>
      </c>
      <c r="L176" s="14">
        <f t="shared" si="9"/>
        <v>-43</v>
      </c>
      <c r="M176" s="15">
        <f t="shared" si="12"/>
        <v>-96102.42</v>
      </c>
    </row>
    <row r="177" spans="1:13" s="25" customFormat="1" ht="13.7" customHeight="1" x14ac:dyDescent="0.25">
      <c r="A177" s="1"/>
      <c r="B177" s="9" t="s">
        <v>11</v>
      </c>
      <c r="C177" s="10" t="s">
        <v>426</v>
      </c>
      <c r="D177" s="10" t="s">
        <v>427</v>
      </c>
      <c r="E177" s="10" t="s">
        <v>69</v>
      </c>
      <c r="F177" s="11" t="s">
        <v>428</v>
      </c>
      <c r="G177" s="11">
        <v>45495</v>
      </c>
      <c r="H177" s="11">
        <f t="shared" si="8"/>
        <v>45525</v>
      </c>
      <c r="I177" s="10">
        <v>733</v>
      </c>
      <c r="J177" s="10" t="s">
        <v>429</v>
      </c>
      <c r="K177" s="13">
        <v>3547.65</v>
      </c>
      <c r="L177" s="14">
        <f t="shared" si="9"/>
        <v>8</v>
      </c>
      <c r="M177" s="15">
        <f t="shared" si="12"/>
        <v>28381.200000000001</v>
      </c>
    </row>
    <row r="178" spans="1:13" s="25" customFormat="1" ht="13.7" customHeight="1" x14ac:dyDescent="0.25">
      <c r="A178" s="1"/>
      <c r="B178" s="9" t="s">
        <v>430</v>
      </c>
      <c r="C178" s="10" t="s">
        <v>426</v>
      </c>
      <c r="D178" s="10" t="s">
        <v>431</v>
      </c>
      <c r="E178" s="10" t="s">
        <v>247</v>
      </c>
      <c r="F178" s="11" t="s">
        <v>311</v>
      </c>
      <c r="G178" s="11">
        <v>45495</v>
      </c>
      <c r="H178" s="11">
        <f t="shared" si="8"/>
        <v>45525</v>
      </c>
      <c r="I178" s="10">
        <v>734</v>
      </c>
      <c r="J178" s="10" t="s">
        <v>429</v>
      </c>
      <c r="K178" s="13">
        <v>1066.03</v>
      </c>
      <c r="L178" s="14">
        <f t="shared" si="9"/>
        <v>8</v>
      </c>
      <c r="M178" s="15">
        <f t="shared" si="12"/>
        <v>8528.24</v>
      </c>
    </row>
    <row r="179" spans="1:13" s="25" customFormat="1" ht="13.7" customHeight="1" x14ac:dyDescent="0.25">
      <c r="A179" s="1"/>
      <c r="B179" s="9" t="s">
        <v>432</v>
      </c>
      <c r="C179" s="10" t="s">
        <v>433</v>
      </c>
      <c r="D179" s="10" t="s">
        <v>434</v>
      </c>
      <c r="E179" s="10" t="s">
        <v>69</v>
      </c>
      <c r="F179" s="11" t="s">
        <v>206</v>
      </c>
      <c r="G179" s="11">
        <v>45510</v>
      </c>
      <c r="H179" s="11">
        <f t="shared" si="8"/>
        <v>45540</v>
      </c>
      <c r="I179" s="10">
        <v>735</v>
      </c>
      <c r="J179" s="10" t="s">
        <v>429</v>
      </c>
      <c r="K179" s="13">
        <v>191400</v>
      </c>
      <c r="L179" s="14">
        <f t="shared" si="9"/>
        <v>23</v>
      </c>
      <c r="M179" s="15">
        <f t="shared" si="12"/>
        <v>4402200</v>
      </c>
    </row>
    <row r="180" spans="1:13" s="25" customFormat="1" ht="13.7" customHeight="1" x14ac:dyDescent="0.25">
      <c r="A180" s="1"/>
      <c r="B180" s="9" t="s">
        <v>11</v>
      </c>
      <c r="C180" s="10" t="s">
        <v>21</v>
      </c>
      <c r="D180" s="10" t="s">
        <v>434</v>
      </c>
      <c r="E180" s="10" t="s">
        <v>69</v>
      </c>
      <c r="F180" s="11" t="s">
        <v>206</v>
      </c>
      <c r="G180" s="11">
        <v>45510</v>
      </c>
      <c r="H180" s="11">
        <f t="shared" si="8"/>
        <v>45540</v>
      </c>
      <c r="I180" s="10">
        <v>736</v>
      </c>
      <c r="J180" s="10" t="s">
        <v>435</v>
      </c>
      <c r="K180" s="13">
        <v>42108</v>
      </c>
      <c r="L180" s="14">
        <f t="shared" si="9"/>
        <v>24</v>
      </c>
      <c r="M180" s="15">
        <f t="shared" si="12"/>
        <v>1010592</v>
      </c>
    </row>
    <row r="181" spans="1:13" s="25" customFormat="1" ht="13.7" customHeight="1" x14ac:dyDescent="0.25">
      <c r="A181" s="1"/>
      <c r="B181" s="9" t="s">
        <v>436</v>
      </c>
      <c r="C181" s="10" t="s">
        <v>437</v>
      </c>
      <c r="D181" s="10" t="s">
        <v>438</v>
      </c>
      <c r="E181" s="10" t="s">
        <v>306</v>
      </c>
      <c r="F181" s="11" t="s">
        <v>167</v>
      </c>
      <c r="G181" s="11">
        <v>45477</v>
      </c>
      <c r="H181" s="11">
        <f t="shared" si="8"/>
        <v>45507</v>
      </c>
      <c r="I181" s="10">
        <v>737</v>
      </c>
      <c r="J181" s="10" t="s">
        <v>429</v>
      </c>
      <c r="K181" s="13">
        <v>32422.83</v>
      </c>
      <c r="L181" s="14">
        <f t="shared" si="9"/>
        <v>-10</v>
      </c>
      <c r="M181" s="15">
        <f t="shared" si="12"/>
        <v>-324228.30000000005</v>
      </c>
    </row>
    <row r="182" spans="1:13" s="25" customFormat="1" ht="13.7" customHeight="1" x14ac:dyDescent="0.25">
      <c r="A182" s="1"/>
      <c r="B182" s="9" t="s">
        <v>11</v>
      </c>
      <c r="C182" s="10" t="s">
        <v>21</v>
      </c>
      <c r="D182" s="10" t="s">
        <v>438</v>
      </c>
      <c r="E182" s="10" t="s">
        <v>306</v>
      </c>
      <c r="F182" s="11" t="s">
        <v>167</v>
      </c>
      <c r="G182" s="11">
        <v>45477</v>
      </c>
      <c r="H182" s="11">
        <f t="shared" si="8"/>
        <v>45507</v>
      </c>
      <c r="I182" s="10">
        <v>738</v>
      </c>
      <c r="J182" s="10" t="s">
        <v>435</v>
      </c>
      <c r="K182" s="13">
        <v>7133.02</v>
      </c>
      <c r="L182" s="14">
        <f t="shared" si="9"/>
        <v>-9</v>
      </c>
      <c r="M182" s="15">
        <f t="shared" si="12"/>
        <v>-64197.180000000008</v>
      </c>
    </row>
    <row r="183" spans="1:13" s="25" customFormat="1" ht="13.7" customHeight="1" x14ac:dyDescent="0.25">
      <c r="A183" s="1"/>
      <c r="B183" s="9" t="s">
        <v>439</v>
      </c>
      <c r="C183" s="10" t="s">
        <v>440</v>
      </c>
      <c r="D183" s="10" t="s">
        <v>441</v>
      </c>
      <c r="E183" s="10" t="s">
        <v>442</v>
      </c>
      <c r="F183" s="11" t="s">
        <v>327</v>
      </c>
      <c r="G183" s="11">
        <v>45503</v>
      </c>
      <c r="H183" s="11">
        <f t="shared" si="8"/>
        <v>45533</v>
      </c>
      <c r="I183" s="10">
        <v>739</v>
      </c>
      <c r="J183" s="10" t="s">
        <v>429</v>
      </c>
      <c r="K183" s="13">
        <v>84338.46</v>
      </c>
      <c r="L183" s="14">
        <f t="shared" si="9"/>
        <v>16</v>
      </c>
      <c r="M183" s="15">
        <f t="shared" si="12"/>
        <v>1349415.36</v>
      </c>
    </row>
    <row r="184" spans="1:13" s="25" customFormat="1" ht="13.7" customHeight="1" x14ac:dyDescent="0.25">
      <c r="A184" s="1"/>
      <c r="B184" s="9" t="s">
        <v>443</v>
      </c>
      <c r="C184" s="10" t="s">
        <v>21</v>
      </c>
      <c r="D184" s="10" t="s">
        <v>441</v>
      </c>
      <c r="E184" s="10" t="s">
        <v>442</v>
      </c>
      <c r="F184" s="11" t="s">
        <v>327</v>
      </c>
      <c r="G184" s="11">
        <v>45503</v>
      </c>
      <c r="H184" s="11">
        <f t="shared" si="8"/>
        <v>45533</v>
      </c>
      <c r="I184" s="10">
        <v>740</v>
      </c>
      <c r="J184" s="10" t="s">
        <v>435</v>
      </c>
      <c r="K184" s="13">
        <v>18554.46</v>
      </c>
      <c r="L184" s="14">
        <f t="shared" si="9"/>
        <v>17</v>
      </c>
      <c r="M184" s="15">
        <f t="shared" si="12"/>
        <v>315425.82</v>
      </c>
    </row>
    <row r="185" spans="1:13" s="25" customFormat="1" ht="13.7" customHeight="1" x14ac:dyDescent="0.25">
      <c r="A185" s="1"/>
      <c r="B185" s="9" t="s">
        <v>38</v>
      </c>
      <c r="C185" s="10" t="s">
        <v>444</v>
      </c>
      <c r="D185" s="10" t="s">
        <v>445</v>
      </c>
      <c r="E185" s="10" t="s">
        <v>73</v>
      </c>
      <c r="F185" s="11" t="s">
        <v>315</v>
      </c>
      <c r="G185" s="11">
        <v>45510</v>
      </c>
      <c r="H185" s="11">
        <f t="shared" si="8"/>
        <v>45540</v>
      </c>
      <c r="I185" s="10">
        <v>741</v>
      </c>
      <c r="J185" s="10" t="s">
        <v>429</v>
      </c>
      <c r="K185" s="13">
        <v>511093.12</v>
      </c>
      <c r="L185" s="14">
        <f t="shared" si="9"/>
        <v>23</v>
      </c>
      <c r="M185" s="15">
        <f t="shared" si="12"/>
        <v>11755141.76</v>
      </c>
    </row>
    <row r="186" spans="1:13" s="25" customFormat="1" ht="13.7" customHeight="1" x14ac:dyDescent="0.25">
      <c r="A186" s="1"/>
      <c r="B186" s="9" t="s">
        <v>446</v>
      </c>
      <c r="C186" s="10" t="s">
        <v>21</v>
      </c>
      <c r="D186" s="10" t="s">
        <v>445</v>
      </c>
      <c r="E186" s="10" t="s">
        <v>73</v>
      </c>
      <c r="F186" s="11" t="s">
        <v>315</v>
      </c>
      <c r="G186" s="11">
        <v>45510</v>
      </c>
      <c r="H186" s="11">
        <f t="shared" si="8"/>
        <v>45540</v>
      </c>
      <c r="I186" s="10">
        <v>742</v>
      </c>
      <c r="J186" s="10" t="s">
        <v>435</v>
      </c>
      <c r="K186" s="13">
        <v>112440.49</v>
      </c>
      <c r="L186" s="14">
        <f t="shared" si="9"/>
        <v>24</v>
      </c>
      <c r="M186" s="15">
        <f t="shared" si="12"/>
        <v>2698571.7600000002</v>
      </c>
    </row>
    <row r="187" spans="1:13" s="25" customFormat="1" ht="13.7" customHeight="1" x14ac:dyDescent="0.25">
      <c r="A187" s="1"/>
      <c r="B187" s="9" t="s">
        <v>447</v>
      </c>
      <c r="C187" s="10" t="s">
        <v>448</v>
      </c>
      <c r="D187" s="10" t="s">
        <v>449</v>
      </c>
      <c r="E187" s="10" t="s">
        <v>24</v>
      </c>
      <c r="F187" s="11" t="s">
        <v>450</v>
      </c>
      <c r="G187" s="11">
        <v>45457</v>
      </c>
      <c r="H187" s="11">
        <f t="shared" si="8"/>
        <v>45487</v>
      </c>
      <c r="I187" s="10">
        <v>743</v>
      </c>
      <c r="J187" s="10" t="s">
        <v>451</v>
      </c>
      <c r="K187" s="13">
        <v>10168.07</v>
      </c>
      <c r="L187" s="14">
        <f t="shared" si="9"/>
        <v>-31</v>
      </c>
      <c r="M187" s="15">
        <f t="shared" si="12"/>
        <v>-315210.17</v>
      </c>
    </row>
    <row r="188" spans="1:13" s="25" customFormat="1" ht="13.7" customHeight="1" x14ac:dyDescent="0.25">
      <c r="A188" s="1"/>
      <c r="B188" s="9" t="s">
        <v>452</v>
      </c>
      <c r="C188" s="10" t="s">
        <v>21</v>
      </c>
      <c r="D188" s="10" t="s">
        <v>449</v>
      </c>
      <c r="E188" s="10" t="s">
        <v>24</v>
      </c>
      <c r="F188" s="11" t="s">
        <v>450</v>
      </c>
      <c r="G188" s="11">
        <v>45457</v>
      </c>
      <c r="H188" s="11">
        <f t="shared" si="8"/>
        <v>45487</v>
      </c>
      <c r="I188" s="10">
        <v>744</v>
      </c>
      <c r="J188" s="10" t="s">
        <v>429</v>
      </c>
      <c r="K188" s="13">
        <v>1902.71</v>
      </c>
      <c r="L188" s="14">
        <f t="shared" si="9"/>
        <v>-30</v>
      </c>
      <c r="M188" s="15">
        <f t="shared" si="12"/>
        <v>-57081.3</v>
      </c>
    </row>
    <row r="189" spans="1:13" s="25" customFormat="1" ht="13.7" customHeight="1" x14ac:dyDescent="0.25">
      <c r="A189" s="1"/>
      <c r="B189" s="9" t="s">
        <v>11</v>
      </c>
      <c r="C189" s="10" t="s">
        <v>453</v>
      </c>
      <c r="D189" s="10" t="s">
        <v>454</v>
      </c>
      <c r="E189" s="10" t="s">
        <v>201</v>
      </c>
      <c r="F189" s="11" t="s">
        <v>455</v>
      </c>
      <c r="G189" s="11">
        <v>45502</v>
      </c>
      <c r="H189" s="11">
        <f t="shared" si="8"/>
        <v>45532</v>
      </c>
      <c r="I189" s="10">
        <v>745</v>
      </c>
      <c r="J189" s="10" t="s">
        <v>451</v>
      </c>
      <c r="K189" s="13">
        <v>6413.33</v>
      </c>
      <c r="L189" s="14">
        <f t="shared" si="9"/>
        <v>14</v>
      </c>
      <c r="M189" s="15">
        <f t="shared" si="12"/>
        <v>89786.62</v>
      </c>
    </row>
    <row r="190" spans="1:13" s="25" customFormat="1" ht="13.7" customHeight="1" x14ac:dyDescent="0.25">
      <c r="A190" s="1"/>
      <c r="B190" s="9" t="s">
        <v>456</v>
      </c>
      <c r="C190" s="10" t="s">
        <v>457</v>
      </c>
      <c r="D190" s="10" t="s">
        <v>458</v>
      </c>
      <c r="E190" s="10" t="s">
        <v>314</v>
      </c>
      <c r="F190" s="11" t="s">
        <v>327</v>
      </c>
      <c r="G190" s="11">
        <v>45503</v>
      </c>
      <c r="H190" s="11">
        <f t="shared" si="8"/>
        <v>45533</v>
      </c>
      <c r="I190" s="10">
        <v>746</v>
      </c>
      <c r="J190" s="10" t="s">
        <v>451</v>
      </c>
      <c r="K190" s="13">
        <v>2352.75</v>
      </c>
      <c r="L190" s="14">
        <f t="shared" si="9"/>
        <v>15</v>
      </c>
      <c r="M190" s="15">
        <f t="shared" si="12"/>
        <v>35291.25</v>
      </c>
    </row>
    <row r="191" spans="1:13" s="25" customFormat="1" ht="13.7" customHeight="1" x14ac:dyDescent="0.25">
      <c r="A191" s="1"/>
      <c r="B191" s="9" t="s">
        <v>459</v>
      </c>
      <c r="C191" s="10" t="s">
        <v>21</v>
      </c>
      <c r="D191" s="10" t="s">
        <v>458</v>
      </c>
      <c r="E191" s="10" t="s">
        <v>314</v>
      </c>
      <c r="F191" s="11" t="s">
        <v>327</v>
      </c>
      <c r="G191" s="11">
        <v>45503</v>
      </c>
      <c r="H191" s="11">
        <f t="shared" si="8"/>
        <v>45533</v>
      </c>
      <c r="I191" s="10">
        <v>747</v>
      </c>
      <c r="J191" s="10" t="s">
        <v>429</v>
      </c>
      <c r="K191" s="13">
        <v>435.29</v>
      </c>
      <c r="L191" s="14">
        <f t="shared" si="9"/>
        <v>16</v>
      </c>
      <c r="M191" s="15">
        <f t="shared" si="12"/>
        <v>6964.64</v>
      </c>
    </row>
    <row r="192" spans="1:13" s="25" customFormat="1" ht="13.7" customHeight="1" x14ac:dyDescent="0.25">
      <c r="A192" s="1"/>
      <c r="B192" s="9" t="s">
        <v>460</v>
      </c>
      <c r="C192" s="10" t="s">
        <v>461</v>
      </c>
      <c r="D192" s="10" t="s">
        <v>462</v>
      </c>
      <c r="E192" s="10" t="s">
        <v>73</v>
      </c>
      <c r="F192" s="11" t="s">
        <v>463</v>
      </c>
      <c r="G192" s="11">
        <v>45503</v>
      </c>
      <c r="H192" s="11">
        <f t="shared" si="8"/>
        <v>45533</v>
      </c>
      <c r="I192" s="10">
        <v>748</v>
      </c>
      <c r="J192" s="10" t="s">
        <v>451</v>
      </c>
      <c r="K192" s="13">
        <v>8314.0300000000007</v>
      </c>
      <c r="L192" s="14">
        <f t="shared" si="9"/>
        <v>15</v>
      </c>
      <c r="M192" s="15">
        <f t="shared" si="12"/>
        <v>124710.45000000001</v>
      </c>
    </row>
    <row r="193" spans="1:13" s="25" customFormat="1" ht="13.7" customHeight="1" x14ac:dyDescent="0.25">
      <c r="A193" s="1"/>
      <c r="B193" s="9" t="s">
        <v>464</v>
      </c>
      <c r="C193" s="10" t="s">
        <v>21</v>
      </c>
      <c r="D193" s="10" t="s">
        <v>462</v>
      </c>
      <c r="E193" s="10" t="s">
        <v>73</v>
      </c>
      <c r="F193" s="11" t="s">
        <v>463</v>
      </c>
      <c r="G193" s="11">
        <v>45503</v>
      </c>
      <c r="H193" s="11">
        <f t="shared" si="8"/>
        <v>45533</v>
      </c>
      <c r="I193" s="10">
        <v>749</v>
      </c>
      <c r="J193" s="10" t="s">
        <v>429</v>
      </c>
      <c r="K193" s="13">
        <v>1555.77</v>
      </c>
      <c r="L193" s="14">
        <f t="shared" si="9"/>
        <v>16</v>
      </c>
      <c r="M193" s="15">
        <f t="shared" si="12"/>
        <v>24892.32</v>
      </c>
    </row>
    <row r="194" spans="1:13" s="25" customFormat="1" ht="13.7" customHeight="1" x14ac:dyDescent="0.25">
      <c r="A194" s="1"/>
      <c r="B194" s="9" t="s">
        <v>38</v>
      </c>
      <c r="C194" s="10" t="s">
        <v>465</v>
      </c>
      <c r="D194" s="10" t="s">
        <v>466</v>
      </c>
      <c r="E194" s="10" t="s">
        <v>92</v>
      </c>
      <c r="F194" s="11" t="s">
        <v>150</v>
      </c>
      <c r="G194" s="11">
        <v>45482</v>
      </c>
      <c r="H194" s="11">
        <f t="shared" si="8"/>
        <v>45512</v>
      </c>
      <c r="I194" s="10">
        <v>750</v>
      </c>
      <c r="J194" s="12">
        <v>45518</v>
      </c>
      <c r="K194" s="13">
        <v>4160</v>
      </c>
      <c r="L194" s="14">
        <f t="shared" si="9"/>
        <v>-6</v>
      </c>
      <c r="M194" s="15">
        <f t="shared" si="12"/>
        <v>-24960</v>
      </c>
    </row>
    <row r="195" spans="1:13" s="25" customFormat="1" ht="13.7" customHeight="1" x14ac:dyDescent="0.25">
      <c r="A195" s="1"/>
      <c r="B195" s="9" t="s">
        <v>467</v>
      </c>
      <c r="C195" s="10" t="s">
        <v>468</v>
      </c>
      <c r="D195" s="10" t="s">
        <v>469</v>
      </c>
      <c r="E195" s="10" t="s">
        <v>201</v>
      </c>
      <c r="F195" s="11" t="s">
        <v>470</v>
      </c>
      <c r="G195" s="11">
        <v>45516</v>
      </c>
      <c r="H195" s="11">
        <f t="shared" ref="H195:H258" si="13">G195+30</f>
        <v>45546</v>
      </c>
      <c r="I195" s="10">
        <v>751</v>
      </c>
      <c r="J195" s="12">
        <v>45518</v>
      </c>
      <c r="K195" s="13">
        <v>16980.05</v>
      </c>
      <c r="L195" s="14">
        <f t="shared" ref="L195:L258" si="14">H195-J195</f>
        <v>28</v>
      </c>
      <c r="M195" s="15">
        <f t="shared" si="12"/>
        <v>475441.39999999997</v>
      </c>
    </row>
    <row r="196" spans="1:13" s="25" customFormat="1" ht="13.7" customHeight="1" x14ac:dyDescent="0.25">
      <c r="A196" s="1"/>
      <c r="B196" s="9" t="s">
        <v>38</v>
      </c>
      <c r="C196" s="10" t="s">
        <v>21</v>
      </c>
      <c r="D196" s="10" t="s">
        <v>469</v>
      </c>
      <c r="E196" s="10" t="s">
        <v>201</v>
      </c>
      <c r="F196" s="11" t="s">
        <v>470</v>
      </c>
      <c r="G196" s="11">
        <v>45516</v>
      </c>
      <c r="H196" s="11">
        <f t="shared" si="13"/>
        <v>45546</v>
      </c>
      <c r="I196" s="10">
        <v>752</v>
      </c>
      <c r="J196" s="12">
        <v>45517</v>
      </c>
      <c r="K196" s="13">
        <v>3177.4</v>
      </c>
      <c r="L196" s="14">
        <f t="shared" si="14"/>
        <v>29</v>
      </c>
      <c r="M196" s="15">
        <f t="shared" si="12"/>
        <v>92144.6</v>
      </c>
    </row>
    <row r="197" spans="1:13" s="25" customFormat="1" ht="13.7" customHeight="1" x14ac:dyDescent="0.25">
      <c r="A197" s="1"/>
      <c r="B197" s="9" t="s">
        <v>471</v>
      </c>
      <c r="C197" s="10" t="s">
        <v>472</v>
      </c>
      <c r="D197" s="10" t="s">
        <v>473</v>
      </c>
      <c r="E197" s="10" t="s">
        <v>126</v>
      </c>
      <c r="F197" s="11" t="s">
        <v>213</v>
      </c>
      <c r="G197" s="11">
        <v>45467</v>
      </c>
      <c r="H197" s="11">
        <f t="shared" si="13"/>
        <v>45497</v>
      </c>
      <c r="I197" s="10">
        <v>753</v>
      </c>
      <c r="J197" s="12">
        <v>45518</v>
      </c>
      <c r="K197" s="13">
        <v>11058.96</v>
      </c>
      <c r="L197" s="14">
        <f t="shared" si="14"/>
        <v>-21</v>
      </c>
      <c r="M197" s="15">
        <f t="shared" si="12"/>
        <v>-232238.15999999997</v>
      </c>
    </row>
    <row r="198" spans="1:13" s="25" customFormat="1" ht="13.7" customHeight="1" x14ac:dyDescent="0.25">
      <c r="A198" s="1"/>
      <c r="B198" s="9" t="s">
        <v>38</v>
      </c>
      <c r="C198" s="10" t="s">
        <v>21</v>
      </c>
      <c r="D198" s="10" t="s">
        <v>473</v>
      </c>
      <c r="E198" s="10" t="s">
        <v>126</v>
      </c>
      <c r="F198" s="11" t="s">
        <v>213</v>
      </c>
      <c r="G198" s="11">
        <v>45467</v>
      </c>
      <c r="H198" s="11">
        <f t="shared" si="13"/>
        <v>45497</v>
      </c>
      <c r="I198" s="10">
        <v>754</v>
      </c>
      <c r="J198" s="12">
        <v>45517</v>
      </c>
      <c r="K198" s="13">
        <v>2069.42</v>
      </c>
      <c r="L198" s="14">
        <f t="shared" si="14"/>
        <v>-20</v>
      </c>
      <c r="M198" s="15">
        <f t="shared" si="12"/>
        <v>-41388.400000000001</v>
      </c>
    </row>
    <row r="199" spans="1:13" s="25" customFormat="1" ht="13.7" customHeight="1" x14ac:dyDescent="0.25">
      <c r="A199" s="1"/>
      <c r="B199" s="9" t="s">
        <v>474</v>
      </c>
      <c r="C199" s="10" t="s">
        <v>475</v>
      </c>
      <c r="D199" s="10" t="s">
        <v>476</v>
      </c>
      <c r="E199" s="10" t="s">
        <v>477</v>
      </c>
      <c r="F199" s="11" t="s">
        <v>478</v>
      </c>
      <c r="G199" s="11">
        <v>44924</v>
      </c>
      <c r="H199" s="11">
        <f t="shared" si="13"/>
        <v>44954</v>
      </c>
      <c r="I199" s="10">
        <v>757</v>
      </c>
      <c r="J199" s="12">
        <v>45518</v>
      </c>
      <c r="K199" s="13">
        <v>13979.51</v>
      </c>
      <c r="L199" s="14">
        <f t="shared" si="14"/>
        <v>-564</v>
      </c>
      <c r="M199" s="15">
        <f t="shared" si="12"/>
        <v>-7884443.6399999997</v>
      </c>
    </row>
    <row r="200" spans="1:13" s="25" customFormat="1" ht="13.7" customHeight="1" x14ac:dyDescent="0.25">
      <c r="A200" s="1"/>
      <c r="B200" s="9" t="s">
        <v>479</v>
      </c>
      <c r="C200" s="10" t="s">
        <v>480</v>
      </c>
      <c r="D200" s="10" t="s">
        <v>481</v>
      </c>
      <c r="E200" s="10" t="s">
        <v>201</v>
      </c>
      <c r="F200" s="11" t="s">
        <v>482</v>
      </c>
      <c r="G200" s="11">
        <v>45481</v>
      </c>
      <c r="H200" s="11">
        <f t="shared" si="13"/>
        <v>45511</v>
      </c>
      <c r="I200" s="10">
        <v>758</v>
      </c>
      <c r="J200" s="12">
        <v>45518</v>
      </c>
      <c r="K200" s="13">
        <v>4599.49</v>
      </c>
      <c r="L200" s="14">
        <f t="shared" si="14"/>
        <v>-7</v>
      </c>
      <c r="M200" s="15">
        <f t="shared" si="12"/>
        <v>-32196.43</v>
      </c>
    </row>
    <row r="201" spans="1:13" s="25" customFormat="1" ht="13.7" customHeight="1" x14ac:dyDescent="0.25">
      <c r="A201" s="1"/>
      <c r="B201" s="9" t="s">
        <v>483</v>
      </c>
      <c r="C201" s="10" t="s">
        <v>21</v>
      </c>
      <c r="D201" s="10" t="s">
        <v>481</v>
      </c>
      <c r="E201" s="10" t="s">
        <v>201</v>
      </c>
      <c r="F201" s="11" t="s">
        <v>482</v>
      </c>
      <c r="G201" s="11">
        <v>45481</v>
      </c>
      <c r="H201" s="11">
        <f t="shared" si="13"/>
        <v>45511</v>
      </c>
      <c r="I201" s="10">
        <v>759</v>
      </c>
      <c r="J201" s="12">
        <v>45517</v>
      </c>
      <c r="K201" s="13">
        <v>860.68</v>
      </c>
      <c r="L201" s="14">
        <f t="shared" si="14"/>
        <v>-6</v>
      </c>
      <c r="M201" s="15">
        <f t="shared" si="12"/>
        <v>-5164.08</v>
      </c>
    </row>
    <row r="202" spans="1:13" s="25" customFormat="1" ht="13.7" customHeight="1" x14ac:dyDescent="0.25">
      <c r="A202" s="1"/>
      <c r="B202" s="9" t="s">
        <v>484</v>
      </c>
      <c r="C202" s="10" t="s">
        <v>40</v>
      </c>
      <c r="D202" s="10" t="s">
        <v>485</v>
      </c>
      <c r="E202" s="10" t="s">
        <v>486</v>
      </c>
      <c r="F202" s="11" t="s">
        <v>487</v>
      </c>
      <c r="G202" s="11">
        <v>45533</v>
      </c>
      <c r="H202" s="11">
        <f t="shared" si="13"/>
        <v>45563</v>
      </c>
      <c r="I202" s="10">
        <v>760</v>
      </c>
      <c r="J202" s="12">
        <v>45537</v>
      </c>
      <c r="K202" s="13">
        <v>6243.83</v>
      </c>
      <c r="L202" s="14">
        <f t="shared" si="14"/>
        <v>26</v>
      </c>
      <c r="M202" s="15">
        <f t="shared" si="12"/>
        <v>162339.57999999999</v>
      </c>
    </row>
    <row r="203" spans="1:13" s="25" customFormat="1" ht="13.7" customHeight="1" x14ac:dyDescent="0.25">
      <c r="A203" s="1"/>
      <c r="B203" s="9" t="s">
        <v>488</v>
      </c>
      <c r="C203" s="10" t="s">
        <v>21</v>
      </c>
      <c r="D203" s="10" t="s">
        <v>485</v>
      </c>
      <c r="E203" s="10" t="s">
        <v>486</v>
      </c>
      <c r="F203" s="11" t="s">
        <v>487</v>
      </c>
      <c r="G203" s="11">
        <v>45533</v>
      </c>
      <c r="H203" s="11">
        <f t="shared" si="13"/>
        <v>45563</v>
      </c>
      <c r="I203" s="10">
        <v>761</v>
      </c>
      <c r="J203" s="12">
        <v>45534</v>
      </c>
      <c r="K203" s="13">
        <v>833.4</v>
      </c>
      <c r="L203" s="14">
        <f t="shared" si="14"/>
        <v>29</v>
      </c>
      <c r="M203" s="15">
        <f t="shared" si="12"/>
        <v>24168.6</v>
      </c>
    </row>
    <row r="204" spans="1:13" s="25" customFormat="1" ht="13.7" customHeight="1" x14ac:dyDescent="0.25">
      <c r="A204" s="1"/>
      <c r="B204" s="9" t="s">
        <v>38</v>
      </c>
      <c r="C204" s="10" t="s">
        <v>489</v>
      </c>
      <c r="D204" s="10" t="s">
        <v>490</v>
      </c>
      <c r="E204" s="10" t="s">
        <v>491</v>
      </c>
      <c r="F204" s="11" t="s">
        <v>492</v>
      </c>
      <c r="G204" s="11">
        <v>45513</v>
      </c>
      <c r="H204" s="11">
        <f t="shared" si="13"/>
        <v>45543</v>
      </c>
      <c r="I204" s="10">
        <v>762</v>
      </c>
      <c r="J204" s="12">
        <v>45539</v>
      </c>
      <c r="K204" s="13">
        <v>456519.75</v>
      </c>
      <c r="L204" s="14">
        <f t="shared" si="14"/>
        <v>4</v>
      </c>
      <c r="M204" s="15">
        <f t="shared" si="12"/>
        <v>1826079</v>
      </c>
    </row>
    <row r="205" spans="1:13" s="25" customFormat="1" ht="13.7" customHeight="1" x14ac:dyDescent="0.25">
      <c r="A205" s="1"/>
      <c r="B205" s="9" t="s">
        <v>493</v>
      </c>
      <c r="C205" s="10" t="s">
        <v>21</v>
      </c>
      <c r="D205" s="10" t="s">
        <v>490</v>
      </c>
      <c r="E205" s="10" t="s">
        <v>491</v>
      </c>
      <c r="F205" s="11" t="s">
        <v>492</v>
      </c>
      <c r="G205" s="11">
        <v>45513</v>
      </c>
      <c r="H205" s="11">
        <f t="shared" si="13"/>
        <v>45543</v>
      </c>
      <c r="I205" s="10">
        <v>763</v>
      </c>
      <c r="J205" s="12">
        <v>45538</v>
      </c>
      <c r="K205" s="13">
        <v>100434.35</v>
      </c>
      <c r="L205" s="14">
        <f t="shared" si="14"/>
        <v>5</v>
      </c>
      <c r="M205" s="15">
        <f t="shared" si="12"/>
        <v>502171.75</v>
      </c>
    </row>
    <row r="206" spans="1:13" s="25" customFormat="1" ht="13.7" customHeight="1" x14ac:dyDescent="0.25">
      <c r="A206" s="1"/>
      <c r="B206" s="9" t="s">
        <v>494</v>
      </c>
      <c r="C206" s="10" t="s">
        <v>495</v>
      </c>
      <c r="D206" s="10" t="s">
        <v>496</v>
      </c>
      <c r="E206" s="10" t="s">
        <v>149</v>
      </c>
      <c r="F206" s="11" t="s">
        <v>497</v>
      </c>
      <c r="G206" s="11">
        <v>45525</v>
      </c>
      <c r="H206" s="11">
        <f t="shared" si="13"/>
        <v>45555</v>
      </c>
      <c r="I206" s="10">
        <v>764</v>
      </c>
      <c r="J206" s="12">
        <v>45539</v>
      </c>
      <c r="K206" s="13">
        <v>134895.07999999999</v>
      </c>
      <c r="L206" s="14">
        <f t="shared" si="14"/>
        <v>16</v>
      </c>
      <c r="M206" s="15">
        <f t="shared" si="12"/>
        <v>2158321.2799999998</v>
      </c>
    </row>
    <row r="207" spans="1:13" s="25" customFormat="1" ht="13.7" customHeight="1" x14ac:dyDescent="0.25">
      <c r="A207" s="1"/>
      <c r="B207" s="9" t="s">
        <v>498</v>
      </c>
      <c r="C207" s="10" t="s">
        <v>21</v>
      </c>
      <c r="D207" s="10" t="s">
        <v>496</v>
      </c>
      <c r="E207" s="10" t="s">
        <v>149</v>
      </c>
      <c r="F207" s="11" t="s">
        <v>497</v>
      </c>
      <c r="G207" s="11">
        <v>45525</v>
      </c>
      <c r="H207" s="11">
        <f t="shared" si="13"/>
        <v>45555</v>
      </c>
      <c r="I207" s="10">
        <v>765</v>
      </c>
      <c r="J207" s="12">
        <v>45538</v>
      </c>
      <c r="K207" s="13">
        <v>29676.92</v>
      </c>
      <c r="L207" s="14">
        <f t="shared" si="14"/>
        <v>17</v>
      </c>
      <c r="M207" s="15">
        <f t="shared" ref="M207:M238" si="15">K207*L207</f>
        <v>504507.63999999996</v>
      </c>
    </row>
    <row r="208" spans="1:13" s="25" customFormat="1" ht="13.7" customHeight="1" x14ac:dyDescent="0.25">
      <c r="A208" s="1"/>
      <c r="B208" s="9" t="s">
        <v>499</v>
      </c>
      <c r="C208" s="10" t="s">
        <v>500</v>
      </c>
      <c r="D208" s="10" t="s">
        <v>501</v>
      </c>
      <c r="E208" s="10" t="s">
        <v>110</v>
      </c>
      <c r="F208" s="11" t="s">
        <v>502</v>
      </c>
      <c r="G208" s="11">
        <v>45525</v>
      </c>
      <c r="H208" s="11">
        <f t="shared" si="13"/>
        <v>45555</v>
      </c>
      <c r="I208" s="10">
        <v>766</v>
      </c>
      <c r="J208" s="12">
        <v>45541</v>
      </c>
      <c r="K208" s="13">
        <v>65500</v>
      </c>
      <c r="L208" s="14">
        <f t="shared" si="14"/>
        <v>14</v>
      </c>
      <c r="M208" s="15">
        <f t="shared" si="15"/>
        <v>917000</v>
      </c>
    </row>
    <row r="209" spans="1:13" s="25" customFormat="1" ht="13.7" customHeight="1" x14ac:dyDescent="0.25">
      <c r="A209" s="1"/>
      <c r="B209" s="9" t="s">
        <v>38</v>
      </c>
      <c r="C209" s="10" t="s">
        <v>21</v>
      </c>
      <c r="D209" s="10" t="s">
        <v>501</v>
      </c>
      <c r="E209" s="10" t="s">
        <v>110</v>
      </c>
      <c r="F209" s="11" t="s">
        <v>502</v>
      </c>
      <c r="G209" s="11">
        <v>45525</v>
      </c>
      <c r="H209" s="11">
        <f t="shared" si="13"/>
        <v>45555</v>
      </c>
      <c r="I209" s="10">
        <v>767</v>
      </c>
      <c r="J209" s="12">
        <v>45540</v>
      </c>
      <c r="K209" s="13">
        <v>14410</v>
      </c>
      <c r="L209" s="14">
        <f t="shared" si="14"/>
        <v>15</v>
      </c>
      <c r="M209" s="15">
        <f t="shared" si="15"/>
        <v>216150</v>
      </c>
    </row>
    <row r="210" spans="1:13" s="25" customFormat="1" ht="13.7" customHeight="1" x14ac:dyDescent="0.25">
      <c r="A210" s="1"/>
      <c r="B210" s="9" t="s">
        <v>11</v>
      </c>
      <c r="C210" s="10" t="s">
        <v>503</v>
      </c>
      <c r="D210" s="10" t="s">
        <v>504</v>
      </c>
      <c r="E210" s="10" t="s">
        <v>126</v>
      </c>
      <c r="F210" s="11" t="s">
        <v>505</v>
      </c>
      <c r="G210" s="11">
        <v>45517</v>
      </c>
      <c r="H210" s="11">
        <f t="shared" si="13"/>
        <v>45547</v>
      </c>
      <c r="I210" s="10">
        <v>769</v>
      </c>
      <c r="J210" s="12">
        <v>45541</v>
      </c>
      <c r="K210" s="13">
        <v>112983.12</v>
      </c>
      <c r="L210" s="14">
        <f t="shared" si="14"/>
        <v>6</v>
      </c>
      <c r="M210" s="15">
        <f t="shared" si="15"/>
        <v>677898.72</v>
      </c>
    </row>
    <row r="211" spans="1:13" s="25" customFormat="1" ht="13.7" customHeight="1" x14ac:dyDescent="0.25">
      <c r="A211" s="1"/>
      <c r="B211" s="9" t="s">
        <v>506</v>
      </c>
      <c r="C211" s="10" t="s">
        <v>21</v>
      </c>
      <c r="D211" s="10" t="s">
        <v>504</v>
      </c>
      <c r="E211" s="10" t="s">
        <v>126</v>
      </c>
      <c r="F211" s="11" t="s">
        <v>507</v>
      </c>
      <c r="G211" s="11">
        <v>45517</v>
      </c>
      <c r="H211" s="11">
        <f t="shared" si="13"/>
        <v>45547</v>
      </c>
      <c r="I211" s="10">
        <v>770</v>
      </c>
      <c r="J211" s="12">
        <v>45540</v>
      </c>
      <c r="K211" s="13">
        <v>24856.29</v>
      </c>
      <c r="L211" s="14">
        <f t="shared" si="14"/>
        <v>7</v>
      </c>
      <c r="M211" s="15">
        <f t="shared" si="15"/>
        <v>173994.03</v>
      </c>
    </row>
    <row r="212" spans="1:13" s="25" customFormat="1" ht="13.7" customHeight="1" x14ac:dyDescent="0.25">
      <c r="A212" s="1"/>
      <c r="B212" s="9" t="s">
        <v>38</v>
      </c>
      <c r="C212" s="10" t="s">
        <v>508</v>
      </c>
      <c r="D212" s="10" t="s">
        <v>509</v>
      </c>
      <c r="E212" s="10" t="s">
        <v>154</v>
      </c>
      <c r="F212" s="11" t="s">
        <v>507</v>
      </c>
      <c r="G212" s="11">
        <v>45517</v>
      </c>
      <c r="H212" s="11">
        <f t="shared" si="13"/>
        <v>45547</v>
      </c>
      <c r="I212" s="10">
        <v>771</v>
      </c>
      <c r="J212" s="12">
        <v>45541</v>
      </c>
      <c r="K212" s="13">
        <v>109065.77</v>
      </c>
      <c r="L212" s="14">
        <f t="shared" si="14"/>
        <v>6</v>
      </c>
      <c r="M212" s="15">
        <f t="shared" si="15"/>
        <v>654394.62</v>
      </c>
    </row>
    <row r="213" spans="1:13" s="25" customFormat="1" ht="13.7" customHeight="1" x14ac:dyDescent="0.25">
      <c r="A213" s="1"/>
      <c r="B213" s="9" t="s">
        <v>510</v>
      </c>
      <c r="C213" s="10" t="s">
        <v>21</v>
      </c>
      <c r="D213" s="10" t="s">
        <v>509</v>
      </c>
      <c r="E213" s="10" t="s">
        <v>154</v>
      </c>
      <c r="F213" s="11" t="s">
        <v>507</v>
      </c>
      <c r="G213" s="11">
        <v>45517</v>
      </c>
      <c r="H213" s="11">
        <f t="shared" si="13"/>
        <v>45547</v>
      </c>
      <c r="I213" s="10">
        <v>772</v>
      </c>
      <c r="J213" s="12">
        <v>45540</v>
      </c>
      <c r="K213" s="13">
        <v>23994.47</v>
      </c>
      <c r="L213" s="14">
        <f t="shared" si="14"/>
        <v>7</v>
      </c>
      <c r="M213" s="15">
        <f t="shared" si="15"/>
        <v>167961.29</v>
      </c>
    </row>
    <row r="214" spans="1:13" s="25" customFormat="1" ht="13.7" customHeight="1" x14ac:dyDescent="0.25">
      <c r="A214" s="1"/>
      <c r="B214" s="9" t="s">
        <v>11</v>
      </c>
      <c r="C214" s="10" t="s">
        <v>511</v>
      </c>
      <c r="D214" s="10" t="s">
        <v>512</v>
      </c>
      <c r="E214" s="10" t="s">
        <v>513</v>
      </c>
      <c r="F214" s="11" t="s">
        <v>507</v>
      </c>
      <c r="G214" s="11">
        <v>45520</v>
      </c>
      <c r="H214" s="11">
        <f t="shared" si="13"/>
        <v>45550</v>
      </c>
      <c r="I214" s="10">
        <v>773</v>
      </c>
      <c r="J214" s="12">
        <v>45541</v>
      </c>
      <c r="K214" s="13">
        <v>59774.81</v>
      </c>
      <c r="L214" s="14">
        <f t="shared" si="14"/>
        <v>9</v>
      </c>
      <c r="M214" s="15">
        <f t="shared" si="15"/>
        <v>537973.29</v>
      </c>
    </row>
    <row r="215" spans="1:13" s="25" customFormat="1" ht="13.7" customHeight="1" x14ac:dyDescent="0.25">
      <c r="A215" s="1"/>
      <c r="B215" s="9" t="s">
        <v>514</v>
      </c>
      <c r="C215" s="10" t="s">
        <v>21</v>
      </c>
      <c r="D215" s="10" t="s">
        <v>512</v>
      </c>
      <c r="E215" s="10" t="s">
        <v>513</v>
      </c>
      <c r="F215" s="11" t="s">
        <v>507</v>
      </c>
      <c r="G215" s="11">
        <v>45520</v>
      </c>
      <c r="H215" s="11">
        <f t="shared" si="13"/>
        <v>45550</v>
      </c>
      <c r="I215" s="10">
        <v>774</v>
      </c>
      <c r="J215" s="12">
        <v>45540</v>
      </c>
      <c r="K215" s="13">
        <v>13150.46</v>
      </c>
      <c r="L215" s="14">
        <f t="shared" si="14"/>
        <v>10</v>
      </c>
      <c r="M215" s="15">
        <f t="shared" si="15"/>
        <v>131504.59999999998</v>
      </c>
    </row>
    <row r="216" spans="1:13" s="25" customFormat="1" ht="13.7" customHeight="1" x14ac:dyDescent="0.25">
      <c r="A216" s="1"/>
      <c r="B216" s="9" t="s">
        <v>515</v>
      </c>
      <c r="C216" s="10" t="s">
        <v>516</v>
      </c>
      <c r="D216" s="10" t="s">
        <v>517</v>
      </c>
      <c r="E216" s="10" t="s">
        <v>47</v>
      </c>
      <c r="F216" s="11" t="s">
        <v>518</v>
      </c>
      <c r="G216" s="11">
        <v>45488</v>
      </c>
      <c r="H216" s="11">
        <f t="shared" si="13"/>
        <v>45518</v>
      </c>
      <c r="I216" s="10">
        <v>775</v>
      </c>
      <c r="J216" s="12">
        <v>45548</v>
      </c>
      <c r="K216" s="13">
        <v>2228.4899999999998</v>
      </c>
      <c r="L216" s="14">
        <f t="shared" si="14"/>
        <v>-30</v>
      </c>
      <c r="M216" s="15">
        <f t="shared" si="15"/>
        <v>-66854.7</v>
      </c>
    </row>
    <row r="217" spans="1:13" s="25" customFormat="1" ht="13.7" customHeight="1" x14ac:dyDescent="0.25">
      <c r="A217" s="1"/>
      <c r="B217" s="9" t="s">
        <v>38</v>
      </c>
      <c r="C217" s="10" t="s">
        <v>519</v>
      </c>
      <c r="D217" s="10" t="s">
        <v>520</v>
      </c>
      <c r="E217" s="10" t="s">
        <v>47</v>
      </c>
      <c r="F217" s="11" t="s">
        <v>315</v>
      </c>
      <c r="G217" s="11">
        <v>45517</v>
      </c>
      <c r="H217" s="11">
        <f t="shared" si="13"/>
        <v>45547</v>
      </c>
      <c r="I217" s="10">
        <v>776</v>
      </c>
      <c r="J217" s="12">
        <v>45548</v>
      </c>
      <c r="K217" s="13">
        <v>2339.5300000000002</v>
      </c>
      <c r="L217" s="14">
        <f t="shared" si="14"/>
        <v>-1</v>
      </c>
      <c r="M217" s="15">
        <f t="shared" si="15"/>
        <v>-2339.5300000000002</v>
      </c>
    </row>
    <row r="218" spans="1:13" s="25" customFormat="1" ht="13.7" customHeight="1" x14ac:dyDescent="0.25">
      <c r="A218" s="1"/>
      <c r="B218" s="9" t="s">
        <v>521</v>
      </c>
      <c r="C218" s="10" t="s">
        <v>21</v>
      </c>
      <c r="D218" s="10" t="s">
        <v>520</v>
      </c>
      <c r="E218" s="10" t="s">
        <v>47</v>
      </c>
      <c r="F218" s="11" t="s">
        <v>315</v>
      </c>
      <c r="G218" s="11">
        <v>45517</v>
      </c>
      <c r="H218" s="11">
        <f t="shared" si="13"/>
        <v>45547</v>
      </c>
      <c r="I218" s="10">
        <v>777</v>
      </c>
      <c r="J218" s="12">
        <v>45547</v>
      </c>
      <c r="K218" s="13">
        <v>437.78</v>
      </c>
      <c r="L218" s="14">
        <f t="shared" si="14"/>
        <v>0</v>
      </c>
      <c r="M218" s="15">
        <f t="shared" si="15"/>
        <v>0</v>
      </c>
    </row>
    <row r="219" spans="1:13" s="25" customFormat="1" ht="13.7" customHeight="1" x14ac:dyDescent="0.25">
      <c r="A219" s="1"/>
      <c r="B219" s="9" t="s">
        <v>11</v>
      </c>
      <c r="C219" s="10" t="s">
        <v>522</v>
      </c>
      <c r="D219" s="10" t="s">
        <v>523</v>
      </c>
      <c r="E219" s="10" t="s">
        <v>239</v>
      </c>
      <c r="F219" s="11" t="s">
        <v>315</v>
      </c>
      <c r="G219" s="11">
        <v>45517</v>
      </c>
      <c r="H219" s="11">
        <f t="shared" si="13"/>
        <v>45547</v>
      </c>
      <c r="I219" s="10">
        <v>778</v>
      </c>
      <c r="J219" s="12">
        <v>45548</v>
      </c>
      <c r="K219" s="13">
        <v>12220</v>
      </c>
      <c r="L219" s="14">
        <f t="shared" si="14"/>
        <v>-1</v>
      </c>
      <c r="M219" s="15">
        <f t="shared" si="15"/>
        <v>-12220</v>
      </c>
    </row>
    <row r="220" spans="1:13" s="25" customFormat="1" ht="13.7" customHeight="1" x14ac:dyDescent="0.25">
      <c r="A220" s="1"/>
      <c r="B220" s="9" t="s">
        <v>11</v>
      </c>
      <c r="C220" s="10" t="s">
        <v>524</v>
      </c>
      <c r="D220" s="10" t="s">
        <v>525</v>
      </c>
      <c r="E220" s="10" t="s">
        <v>201</v>
      </c>
      <c r="F220" s="11" t="s">
        <v>206</v>
      </c>
      <c r="G220" s="11">
        <v>45510</v>
      </c>
      <c r="H220" s="11">
        <f t="shared" si="13"/>
        <v>45540</v>
      </c>
      <c r="I220" s="10">
        <v>780</v>
      </c>
      <c r="J220" s="12">
        <v>45548</v>
      </c>
      <c r="K220" s="13">
        <v>8507.65</v>
      </c>
      <c r="L220" s="14">
        <f t="shared" si="14"/>
        <v>-8</v>
      </c>
      <c r="M220" s="15">
        <f t="shared" si="15"/>
        <v>-68061.2</v>
      </c>
    </row>
    <row r="221" spans="1:13" s="25" customFormat="1" ht="13.7" customHeight="1" x14ac:dyDescent="0.25">
      <c r="A221" s="1"/>
      <c r="B221" s="1"/>
      <c r="C221" s="10" t="s">
        <v>21</v>
      </c>
      <c r="D221" s="10" t="s">
        <v>525</v>
      </c>
      <c r="E221" s="10" t="s">
        <v>201</v>
      </c>
      <c r="F221" s="11" t="s">
        <v>206</v>
      </c>
      <c r="G221" s="11">
        <v>45510</v>
      </c>
      <c r="H221" s="11">
        <f t="shared" si="13"/>
        <v>45540</v>
      </c>
      <c r="I221" s="10">
        <v>781</v>
      </c>
      <c r="J221" s="12">
        <v>45547</v>
      </c>
      <c r="K221" s="13">
        <v>1592</v>
      </c>
      <c r="L221" s="14">
        <f t="shared" si="14"/>
        <v>-7</v>
      </c>
      <c r="M221" s="15">
        <f t="shared" si="15"/>
        <v>-11144</v>
      </c>
    </row>
    <row r="222" spans="1:13" s="25" customFormat="1" ht="13.7" customHeight="1" x14ac:dyDescent="0.25">
      <c r="A222" s="1"/>
      <c r="B222" s="1"/>
      <c r="C222" s="10" t="s">
        <v>526</v>
      </c>
      <c r="D222" s="10" t="s">
        <v>527</v>
      </c>
      <c r="E222" s="10" t="s">
        <v>273</v>
      </c>
      <c r="F222" s="11" t="s">
        <v>528</v>
      </c>
      <c r="G222" s="11">
        <v>45516</v>
      </c>
      <c r="H222" s="11">
        <f t="shared" si="13"/>
        <v>45546</v>
      </c>
      <c r="I222" s="10">
        <v>782</v>
      </c>
      <c r="J222" s="12">
        <v>45548</v>
      </c>
      <c r="K222" s="13">
        <v>2835</v>
      </c>
      <c r="L222" s="14">
        <f t="shared" si="14"/>
        <v>-2</v>
      </c>
      <c r="M222" s="15">
        <f t="shared" si="15"/>
        <v>-5670</v>
      </c>
    </row>
    <row r="223" spans="1:13" s="25" customFormat="1" ht="13.7" customHeight="1" x14ac:dyDescent="0.25">
      <c r="A223" s="1"/>
      <c r="B223" s="1"/>
      <c r="C223" s="10" t="s">
        <v>529</v>
      </c>
      <c r="D223" s="10" t="s">
        <v>530</v>
      </c>
      <c r="E223" s="10" t="s">
        <v>531</v>
      </c>
      <c r="F223" s="11" t="s">
        <v>532</v>
      </c>
      <c r="G223" s="11">
        <v>45546</v>
      </c>
      <c r="H223" s="11">
        <f t="shared" si="13"/>
        <v>45576</v>
      </c>
      <c r="I223" s="10">
        <v>783</v>
      </c>
      <c r="J223" s="12">
        <v>45548</v>
      </c>
      <c r="K223" s="13">
        <v>195852.85</v>
      </c>
      <c r="L223" s="14">
        <f t="shared" si="14"/>
        <v>28</v>
      </c>
      <c r="M223" s="15">
        <f t="shared" si="15"/>
        <v>5483879.7999999998</v>
      </c>
    </row>
    <row r="224" spans="1:13" s="25" customFormat="1" ht="13.7" customHeight="1" x14ac:dyDescent="0.25">
      <c r="A224" s="1"/>
      <c r="B224" s="1"/>
      <c r="C224" s="10" t="s">
        <v>21</v>
      </c>
      <c r="D224" s="10" t="s">
        <v>530</v>
      </c>
      <c r="E224" s="10" t="s">
        <v>531</v>
      </c>
      <c r="F224" s="11" t="s">
        <v>532</v>
      </c>
      <c r="G224" s="11">
        <v>45546</v>
      </c>
      <c r="H224" s="11">
        <f t="shared" si="13"/>
        <v>45576</v>
      </c>
      <c r="I224" s="10">
        <v>784</v>
      </c>
      <c r="J224" s="12">
        <v>45547</v>
      </c>
      <c r="K224" s="13">
        <v>43087.63</v>
      </c>
      <c r="L224" s="14">
        <f t="shared" si="14"/>
        <v>29</v>
      </c>
      <c r="M224" s="15">
        <f t="shared" si="15"/>
        <v>1249541.27</v>
      </c>
    </row>
    <row r="225" spans="1:13" s="25" customFormat="1" ht="13.7" customHeight="1" x14ac:dyDescent="0.25">
      <c r="A225" s="1"/>
      <c r="B225" s="1"/>
      <c r="C225" s="10" t="s">
        <v>533</v>
      </c>
      <c r="D225" s="10" t="s">
        <v>534</v>
      </c>
      <c r="E225" s="10" t="s">
        <v>535</v>
      </c>
      <c r="F225" s="11" t="s">
        <v>536</v>
      </c>
      <c r="G225" s="11">
        <v>45517</v>
      </c>
      <c r="H225" s="11">
        <f t="shared" si="13"/>
        <v>45547</v>
      </c>
      <c r="I225" s="10">
        <v>785</v>
      </c>
      <c r="J225" s="12">
        <v>45548</v>
      </c>
      <c r="K225" s="13">
        <v>656.5</v>
      </c>
      <c r="L225" s="14">
        <f t="shared" si="14"/>
        <v>-1</v>
      </c>
      <c r="M225" s="15">
        <f t="shared" si="15"/>
        <v>-656.5</v>
      </c>
    </row>
    <row r="226" spans="1:13" s="25" customFormat="1" ht="13.7" customHeight="1" x14ac:dyDescent="0.25">
      <c r="A226" s="1"/>
      <c r="B226" s="1"/>
      <c r="C226" s="10" t="s">
        <v>21</v>
      </c>
      <c r="D226" s="10" t="s">
        <v>534</v>
      </c>
      <c r="E226" s="10" t="s">
        <v>535</v>
      </c>
      <c r="F226" s="11" t="s">
        <v>536</v>
      </c>
      <c r="G226" s="11">
        <v>45517</v>
      </c>
      <c r="H226" s="11">
        <f t="shared" si="13"/>
        <v>45547</v>
      </c>
      <c r="I226" s="10">
        <v>786</v>
      </c>
      <c r="J226" s="12">
        <v>45547</v>
      </c>
      <c r="K226" s="13">
        <v>144.43</v>
      </c>
      <c r="L226" s="14">
        <f t="shared" si="14"/>
        <v>0</v>
      </c>
      <c r="M226" s="15">
        <f t="shared" si="15"/>
        <v>0</v>
      </c>
    </row>
    <row r="227" spans="1:13" s="25" customFormat="1" ht="13.7" customHeight="1" x14ac:dyDescent="0.25">
      <c r="A227" s="1"/>
      <c r="B227" s="1"/>
      <c r="C227" s="10" t="s">
        <v>537</v>
      </c>
      <c r="D227" s="10" t="s">
        <v>538</v>
      </c>
      <c r="E227" s="10" t="s">
        <v>539</v>
      </c>
      <c r="F227" s="11" t="s">
        <v>540</v>
      </c>
      <c r="G227" s="11">
        <v>45545</v>
      </c>
      <c r="H227" s="11">
        <f t="shared" si="13"/>
        <v>45575</v>
      </c>
      <c r="I227" s="10">
        <v>787</v>
      </c>
      <c r="J227" s="12">
        <v>45548</v>
      </c>
      <c r="K227" s="13">
        <v>339493.98</v>
      </c>
      <c r="L227" s="14">
        <f t="shared" si="14"/>
        <v>27</v>
      </c>
      <c r="M227" s="15">
        <f t="shared" si="15"/>
        <v>9166337.459999999</v>
      </c>
    </row>
    <row r="228" spans="1:13" s="25" customFormat="1" ht="13.7" customHeight="1" x14ac:dyDescent="0.25">
      <c r="A228" s="1"/>
      <c r="B228" s="1"/>
      <c r="C228" s="10" t="s">
        <v>21</v>
      </c>
      <c r="D228" s="10" t="s">
        <v>538</v>
      </c>
      <c r="E228" s="10" t="s">
        <v>539</v>
      </c>
      <c r="F228" s="11" t="s">
        <v>540</v>
      </c>
      <c r="G228" s="11">
        <v>45545</v>
      </c>
      <c r="H228" s="11">
        <f t="shared" si="13"/>
        <v>45575</v>
      </c>
      <c r="I228" s="10">
        <v>788</v>
      </c>
      <c r="J228" s="12">
        <v>45547</v>
      </c>
      <c r="K228" s="13">
        <v>74688.679999999993</v>
      </c>
      <c r="L228" s="14">
        <f t="shared" si="14"/>
        <v>28</v>
      </c>
      <c r="M228" s="15">
        <f t="shared" si="15"/>
        <v>2091283.0399999998</v>
      </c>
    </row>
    <row r="229" spans="1:13" s="25" customFormat="1" ht="13.7" customHeight="1" x14ac:dyDescent="0.25">
      <c r="A229" s="1"/>
      <c r="B229" s="1"/>
      <c r="C229" s="10" t="s">
        <v>541</v>
      </c>
      <c r="D229" s="10" t="s">
        <v>542</v>
      </c>
      <c r="E229" s="10" t="s">
        <v>543</v>
      </c>
      <c r="F229" s="11" t="s">
        <v>334</v>
      </c>
      <c r="G229" s="11">
        <v>45492</v>
      </c>
      <c r="H229" s="11">
        <f t="shared" si="13"/>
        <v>45522</v>
      </c>
      <c r="I229" s="10">
        <v>789</v>
      </c>
      <c r="J229" s="12">
        <v>45548</v>
      </c>
      <c r="K229" s="13">
        <v>2500</v>
      </c>
      <c r="L229" s="14">
        <f t="shared" si="14"/>
        <v>-26</v>
      </c>
      <c r="M229" s="15">
        <f t="shared" si="15"/>
        <v>-65000</v>
      </c>
    </row>
    <row r="230" spans="1:13" s="25" customFormat="1" ht="13.7" customHeight="1" x14ac:dyDescent="0.25">
      <c r="A230" s="1"/>
      <c r="B230" s="1"/>
      <c r="C230" s="10" t="s">
        <v>21</v>
      </c>
      <c r="D230" s="10" t="s">
        <v>542</v>
      </c>
      <c r="E230" s="10" t="s">
        <v>543</v>
      </c>
      <c r="F230" s="11" t="s">
        <v>334</v>
      </c>
      <c r="G230" s="11">
        <v>45492</v>
      </c>
      <c r="H230" s="11">
        <f t="shared" si="13"/>
        <v>45522</v>
      </c>
      <c r="I230" s="10">
        <v>790</v>
      </c>
      <c r="J230" s="12">
        <v>45547</v>
      </c>
      <c r="K230" s="13">
        <v>550</v>
      </c>
      <c r="L230" s="14">
        <f t="shared" si="14"/>
        <v>-25</v>
      </c>
      <c r="M230" s="15">
        <f t="shared" si="15"/>
        <v>-13750</v>
      </c>
    </row>
    <row r="231" spans="1:13" s="25" customFormat="1" ht="13.7" customHeight="1" x14ac:dyDescent="0.25">
      <c r="A231" s="1"/>
      <c r="B231" s="1"/>
      <c r="C231" s="10" t="s">
        <v>544</v>
      </c>
      <c r="D231" s="10" t="s">
        <v>545</v>
      </c>
      <c r="E231" s="10" t="s">
        <v>18</v>
      </c>
      <c r="F231" s="11" t="s">
        <v>546</v>
      </c>
      <c r="G231" s="11">
        <v>45546</v>
      </c>
      <c r="H231" s="11">
        <f t="shared" si="13"/>
        <v>45576</v>
      </c>
      <c r="I231" s="10">
        <v>791</v>
      </c>
      <c r="J231" s="12">
        <v>45548</v>
      </c>
      <c r="K231" s="13">
        <v>19098.84</v>
      </c>
      <c r="L231" s="14">
        <f t="shared" si="14"/>
        <v>28</v>
      </c>
      <c r="M231" s="15">
        <f t="shared" si="15"/>
        <v>534767.52</v>
      </c>
    </row>
    <row r="232" spans="1:13" s="25" customFormat="1" ht="13.7" customHeight="1" x14ac:dyDescent="0.25">
      <c r="A232" s="1"/>
      <c r="B232" s="1"/>
      <c r="C232" s="10" t="s">
        <v>21</v>
      </c>
      <c r="D232" s="10" t="s">
        <v>545</v>
      </c>
      <c r="E232" s="10" t="s">
        <v>18</v>
      </c>
      <c r="F232" s="11" t="s">
        <v>546</v>
      </c>
      <c r="G232" s="11">
        <v>45546</v>
      </c>
      <c r="H232" s="11">
        <f t="shared" si="13"/>
        <v>45576</v>
      </c>
      <c r="I232" s="10">
        <v>792</v>
      </c>
      <c r="J232" s="12">
        <v>45547</v>
      </c>
      <c r="K232" s="13">
        <v>4201.74</v>
      </c>
      <c r="L232" s="14">
        <f t="shared" si="14"/>
        <v>29</v>
      </c>
      <c r="M232" s="15">
        <f t="shared" si="15"/>
        <v>121850.45999999999</v>
      </c>
    </row>
    <row r="233" spans="1:13" s="25" customFormat="1" ht="13.7" customHeight="1" x14ac:dyDescent="0.25">
      <c r="A233" s="1"/>
      <c r="B233" s="1"/>
      <c r="C233" s="10" t="s">
        <v>547</v>
      </c>
      <c r="D233" s="10" t="s">
        <v>548</v>
      </c>
      <c r="E233" s="10" t="s">
        <v>549</v>
      </c>
      <c r="F233" s="11" t="s">
        <v>546</v>
      </c>
      <c r="G233" s="11">
        <v>45551</v>
      </c>
      <c r="H233" s="11">
        <f t="shared" si="13"/>
        <v>45581</v>
      </c>
      <c r="I233" s="10">
        <v>793</v>
      </c>
      <c r="J233" s="12">
        <v>45555</v>
      </c>
      <c r="K233" s="13">
        <v>99296.3</v>
      </c>
      <c r="L233" s="14">
        <f t="shared" si="14"/>
        <v>26</v>
      </c>
      <c r="M233" s="15">
        <f t="shared" si="15"/>
        <v>2581703.8000000003</v>
      </c>
    </row>
    <row r="234" spans="1:13" s="25" customFormat="1" ht="13.7" customHeight="1" x14ac:dyDescent="0.25">
      <c r="A234" s="1"/>
      <c r="B234" s="1"/>
      <c r="C234" s="10" t="s">
        <v>21</v>
      </c>
      <c r="D234" s="10" t="s">
        <v>548</v>
      </c>
      <c r="E234" s="10" t="s">
        <v>549</v>
      </c>
      <c r="F234" s="11" t="s">
        <v>546</v>
      </c>
      <c r="G234" s="11">
        <v>45551</v>
      </c>
      <c r="H234" s="11">
        <f t="shared" si="13"/>
        <v>45581</v>
      </c>
      <c r="I234" s="10">
        <v>794</v>
      </c>
      <c r="J234" s="12">
        <v>45554</v>
      </c>
      <c r="K234" s="13">
        <v>18580.89</v>
      </c>
      <c r="L234" s="14">
        <f t="shared" si="14"/>
        <v>27</v>
      </c>
      <c r="M234" s="15">
        <f t="shared" si="15"/>
        <v>501684.02999999997</v>
      </c>
    </row>
    <row r="235" spans="1:13" s="25" customFormat="1" ht="13.7" customHeight="1" x14ac:dyDescent="0.25">
      <c r="A235" s="1"/>
      <c r="B235" s="1"/>
      <c r="C235" s="10" t="s">
        <v>550</v>
      </c>
      <c r="D235" s="10" t="s">
        <v>551</v>
      </c>
      <c r="E235" s="10" t="s">
        <v>69</v>
      </c>
      <c r="F235" s="11" t="s">
        <v>552</v>
      </c>
      <c r="G235" s="11">
        <v>45551</v>
      </c>
      <c r="H235" s="11">
        <f t="shared" si="13"/>
        <v>45581</v>
      </c>
      <c r="I235" s="10">
        <v>795</v>
      </c>
      <c r="J235" s="12">
        <v>45555</v>
      </c>
      <c r="K235" s="13">
        <v>38884.86</v>
      </c>
      <c r="L235" s="14">
        <f t="shared" si="14"/>
        <v>26</v>
      </c>
      <c r="M235" s="15">
        <f t="shared" si="15"/>
        <v>1011006.36</v>
      </c>
    </row>
    <row r="236" spans="1:13" s="25" customFormat="1" ht="13.7" customHeight="1" x14ac:dyDescent="0.25">
      <c r="A236" s="1"/>
      <c r="B236" s="1"/>
      <c r="C236" s="10" t="s">
        <v>553</v>
      </c>
      <c r="D236" s="10" t="s">
        <v>554</v>
      </c>
      <c r="E236" s="10" t="s">
        <v>555</v>
      </c>
      <c r="F236" s="11" t="s">
        <v>540</v>
      </c>
      <c r="G236" s="11">
        <v>45546</v>
      </c>
      <c r="H236" s="11">
        <f t="shared" si="13"/>
        <v>45576</v>
      </c>
      <c r="I236" s="10">
        <v>796</v>
      </c>
      <c r="J236" s="12">
        <v>45555</v>
      </c>
      <c r="K236" s="13">
        <v>30680</v>
      </c>
      <c r="L236" s="14">
        <f t="shared" si="14"/>
        <v>21</v>
      </c>
      <c r="M236" s="15">
        <f t="shared" si="15"/>
        <v>644280</v>
      </c>
    </row>
    <row r="237" spans="1:13" s="25" customFormat="1" ht="13.7" customHeight="1" x14ac:dyDescent="0.25">
      <c r="A237" s="1"/>
      <c r="B237" s="1"/>
      <c r="C237" s="10" t="s">
        <v>21</v>
      </c>
      <c r="D237" s="10" t="s">
        <v>554</v>
      </c>
      <c r="E237" s="10" t="s">
        <v>555</v>
      </c>
      <c r="F237" s="11" t="s">
        <v>540</v>
      </c>
      <c r="G237" s="11">
        <v>45546</v>
      </c>
      <c r="H237" s="11">
        <f t="shared" si="13"/>
        <v>45576</v>
      </c>
      <c r="I237" s="10">
        <v>797</v>
      </c>
      <c r="J237" s="12">
        <v>45554</v>
      </c>
      <c r="K237" s="13">
        <v>6749.6</v>
      </c>
      <c r="L237" s="14">
        <f t="shared" si="14"/>
        <v>22</v>
      </c>
      <c r="M237" s="15">
        <f t="shared" si="15"/>
        <v>148491.20000000001</v>
      </c>
    </row>
    <row r="238" spans="1:13" s="25" customFormat="1" ht="13.7" customHeight="1" x14ac:dyDescent="0.25">
      <c r="A238" s="1"/>
      <c r="B238" s="1"/>
      <c r="C238" s="10" t="s">
        <v>556</v>
      </c>
      <c r="D238" s="10" t="s">
        <v>557</v>
      </c>
      <c r="E238" s="10" t="s">
        <v>73</v>
      </c>
      <c r="F238" s="11" t="s">
        <v>558</v>
      </c>
      <c r="G238" s="11">
        <v>45327</v>
      </c>
      <c r="H238" s="11">
        <f t="shared" si="13"/>
        <v>45357</v>
      </c>
      <c r="I238" s="10">
        <v>798</v>
      </c>
      <c r="J238" s="12">
        <v>45555</v>
      </c>
      <c r="K238" s="13">
        <v>7487.18</v>
      </c>
      <c r="L238" s="14">
        <f t="shared" si="14"/>
        <v>-198</v>
      </c>
      <c r="M238" s="15">
        <f t="shared" si="15"/>
        <v>-1482461.6400000001</v>
      </c>
    </row>
    <row r="239" spans="1:13" s="25" customFormat="1" ht="13.7" customHeight="1" x14ac:dyDescent="0.25">
      <c r="A239" s="1"/>
      <c r="B239" s="1"/>
      <c r="C239" s="10" t="s">
        <v>21</v>
      </c>
      <c r="D239" s="10" t="s">
        <v>557</v>
      </c>
      <c r="E239" s="10" t="s">
        <v>73</v>
      </c>
      <c r="F239" s="11" t="s">
        <v>558</v>
      </c>
      <c r="G239" s="11">
        <v>45327</v>
      </c>
      <c r="H239" s="11">
        <f t="shared" si="13"/>
        <v>45357</v>
      </c>
      <c r="I239" s="10">
        <v>799</v>
      </c>
      <c r="J239" s="12">
        <v>45554</v>
      </c>
      <c r="K239" s="13">
        <v>1647.18</v>
      </c>
      <c r="L239" s="14">
        <f t="shared" si="14"/>
        <v>-197</v>
      </c>
      <c r="M239" s="15">
        <f t="shared" ref="M239:M270" si="16">K239*L239</f>
        <v>-324494.46000000002</v>
      </c>
    </row>
    <row r="240" spans="1:13" s="25" customFormat="1" ht="13.7" customHeight="1" x14ac:dyDescent="0.25">
      <c r="A240" s="1"/>
      <c r="B240" s="1"/>
      <c r="C240" s="10" t="s">
        <v>559</v>
      </c>
      <c r="D240" s="10" t="s">
        <v>560</v>
      </c>
      <c r="E240" s="10" t="s">
        <v>47</v>
      </c>
      <c r="F240" s="11" t="s">
        <v>252</v>
      </c>
      <c r="G240" s="11">
        <v>45481</v>
      </c>
      <c r="H240" s="11">
        <f t="shared" si="13"/>
        <v>45511</v>
      </c>
      <c r="I240" s="10">
        <v>800</v>
      </c>
      <c r="J240" s="12">
        <v>45555</v>
      </c>
      <c r="K240" s="13">
        <v>6916.05</v>
      </c>
      <c r="L240" s="14">
        <f t="shared" si="14"/>
        <v>-44</v>
      </c>
      <c r="M240" s="15">
        <f t="shared" si="16"/>
        <v>-304306.2</v>
      </c>
    </row>
    <row r="241" spans="1:13" s="25" customFormat="1" ht="13.7" customHeight="1" x14ac:dyDescent="0.25">
      <c r="A241" s="1"/>
      <c r="B241" s="1"/>
      <c r="C241" s="10" t="s">
        <v>21</v>
      </c>
      <c r="D241" s="10" t="s">
        <v>560</v>
      </c>
      <c r="E241" s="10" t="s">
        <v>47</v>
      </c>
      <c r="F241" s="11" t="s">
        <v>252</v>
      </c>
      <c r="G241" s="11">
        <v>45481</v>
      </c>
      <c r="H241" s="11">
        <f t="shared" si="13"/>
        <v>45511</v>
      </c>
      <c r="I241" s="10">
        <v>801</v>
      </c>
      <c r="J241" s="12">
        <v>45554</v>
      </c>
      <c r="K241" s="13">
        <v>1294.17</v>
      </c>
      <c r="L241" s="14">
        <f t="shared" si="14"/>
        <v>-43</v>
      </c>
      <c r="M241" s="15">
        <f t="shared" si="16"/>
        <v>-55649.310000000005</v>
      </c>
    </row>
    <row r="242" spans="1:13" s="25" customFormat="1" ht="13.7" customHeight="1" x14ac:dyDescent="0.25">
      <c r="A242" s="1"/>
      <c r="B242" s="1"/>
      <c r="C242" s="10" t="s">
        <v>561</v>
      </c>
      <c r="D242" s="10" t="s">
        <v>562</v>
      </c>
      <c r="E242" s="10" t="s">
        <v>239</v>
      </c>
      <c r="F242" s="11" t="s">
        <v>563</v>
      </c>
      <c r="G242" s="11">
        <v>45376</v>
      </c>
      <c r="H242" s="11">
        <f t="shared" si="13"/>
        <v>45406</v>
      </c>
      <c r="I242" s="10">
        <v>802</v>
      </c>
      <c r="J242" s="12">
        <v>45555</v>
      </c>
      <c r="K242" s="13">
        <v>50500</v>
      </c>
      <c r="L242" s="14">
        <f t="shared" si="14"/>
        <v>-149</v>
      </c>
      <c r="M242" s="15">
        <f t="shared" si="16"/>
        <v>-7524500</v>
      </c>
    </row>
    <row r="243" spans="1:13" s="25" customFormat="1" ht="13.7" customHeight="1" x14ac:dyDescent="0.25">
      <c r="A243" s="1"/>
      <c r="B243" s="1"/>
      <c r="C243" s="10" t="s">
        <v>21</v>
      </c>
      <c r="D243" s="10" t="s">
        <v>562</v>
      </c>
      <c r="E243" s="10" t="s">
        <v>239</v>
      </c>
      <c r="F243" s="11" t="s">
        <v>563</v>
      </c>
      <c r="G243" s="11">
        <v>45376</v>
      </c>
      <c r="H243" s="11">
        <f t="shared" si="13"/>
        <v>45406</v>
      </c>
      <c r="I243" s="10">
        <v>803</v>
      </c>
      <c r="J243" s="12">
        <v>45554</v>
      </c>
      <c r="K243" s="13">
        <v>11110</v>
      </c>
      <c r="L243" s="14">
        <f t="shared" si="14"/>
        <v>-148</v>
      </c>
      <c r="M243" s="15">
        <f t="shared" si="16"/>
        <v>-1644280</v>
      </c>
    </row>
    <row r="244" spans="1:13" s="25" customFormat="1" ht="13.7" customHeight="1" x14ac:dyDescent="0.25">
      <c r="A244" s="1"/>
      <c r="B244" s="1"/>
      <c r="C244" s="10" t="s">
        <v>124</v>
      </c>
      <c r="D244" s="10" t="s">
        <v>564</v>
      </c>
      <c r="E244" s="10" t="s">
        <v>154</v>
      </c>
      <c r="F244" s="11" t="s">
        <v>565</v>
      </c>
      <c r="G244" s="11">
        <v>45551</v>
      </c>
      <c r="H244" s="11">
        <f t="shared" si="13"/>
        <v>45581</v>
      </c>
      <c r="I244" s="10">
        <v>804</v>
      </c>
      <c r="J244" s="12">
        <v>45555</v>
      </c>
      <c r="K244" s="13">
        <v>7524.8</v>
      </c>
      <c r="L244" s="14">
        <f t="shared" si="14"/>
        <v>26</v>
      </c>
      <c r="M244" s="15">
        <f t="shared" si="16"/>
        <v>195644.80000000002</v>
      </c>
    </row>
    <row r="245" spans="1:13" s="25" customFormat="1" ht="13.7" customHeight="1" x14ac:dyDescent="0.25">
      <c r="A245" s="1"/>
      <c r="B245" s="1"/>
      <c r="C245" s="10" t="s">
        <v>21</v>
      </c>
      <c r="D245" s="10" t="s">
        <v>564</v>
      </c>
      <c r="E245" s="10" t="s">
        <v>154</v>
      </c>
      <c r="F245" s="11" t="s">
        <v>565</v>
      </c>
      <c r="G245" s="11">
        <v>45551</v>
      </c>
      <c r="H245" s="11">
        <f t="shared" si="13"/>
        <v>45581</v>
      </c>
      <c r="I245" s="10">
        <v>805</v>
      </c>
      <c r="J245" s="12">
        <v>45554</v>
      </c>
      <c r="K245" s="13">
        <v>1408.08</v>
      </c>
      <c r="L245" s="14">
        <f t="shared" si="14"/>
        <v>27</v>
      </c>
      <c r="M245" s="15">
        <f t="shared" si="16"/>
        <v>38018.159999999996</v>
      </c>
    </row>
    <row r="246" spans="1:13" s="25" customFormat="1" ht="13.7" customHeight="1" x14ac:dyDescent="0.25">
      <c r="A246" s="1"/>
      <c r="B246" s="1"/>
      <c r="C246" s="10" t="s">
        <v>566</v>
      </c>
      <c r="D246" s="10" t="s">
        <v>567</v>
      </c>
      <c r="E246" s="10" t="s">
        <v>306</v>
      </c>
      <c r="F246" s="11" t="s">
        <v>568</v>
      </c>
      <c r="G246" s="11">
        <v>45551</v>
      </c>
      <c r="H246" s="11">
        <f t="shared" si="13"/>
        <v>45581</v>
      </c>
      <c r="I246" s="10">
        <v>806</v>
      </c>
      <c r="J246" s="12">
        <v>45555</v>
      </c>
      <c r="K246" s="13">
        <v>955.04</v>
      </c>
      <c r="L246" s="14">
        <f t="shared" si="14"/>
        <v>26</v>
      </c>
      <c r="M246" s="15">
        <f t="shared" si="16"/>
        <v>24831.040000000001</v>
      </c>
    </row>
    <row r="247" spans="1:13" s="25" customFormat="1" ht="13.7" customHeight="1" x14ac:dyDescent="0.25">
      <c r="A247" s="1"/>
      <c r="B247" s="1"/>
      <c r="C247" s="10" t="s">
        <v>569</v>
      </c>
      <c r="D247" s="10" t="s">
        <v>570</v>
      </c>
      <c r="E247" s="10" t="s">
        <v>73</v>
      </c>
      <c r="F247" s="11" t="s">
        <v>571</v>
      </c>
      <c r="G247" s="11">
        <v>45552</v>
      </c>
      <c r="H247" s="11">
        <f t="shared" si="13"/>
        <v>45582</v>
      </c>
      <c r="I247" s="10">
        <v>807</v>
      </c>
      <c r="J247" s="12">
        <v>45555</v>
      </c>
      <c r="K247" s="13">
        <v>3402.51</v>
      </c>
      <c r="L247" s="14">
        <f t="shared" si="14"/>
        <v>27</v>
      </c>
      <c r="M247" s="15">
        <f t="shared" si="16"/>
        <v>91867.77</v>
      </c>
    </row>
    <row r="248" spans="1:13" s="25" customFormat="1" ht="13.7" customHeight="1" x14ac:dyDescent="0.25">
      <c r="A248" s="1"/>
      <c r="B248" s="1"/>
      <c r="C248" s="10" t="s">
        <v>21</v>
      </c>
      <c r="D248" s="10" t="s">
        <v>570</v>
      </c>
      <c r="E248" s="10" t="s">
        <v>73</v>
      </c>
      <c r="F248" s="11" t="s">
        <v>571</v>
      </c>
      <c r="G248" s="11">
        <v>45552</v>
      </c>
      <c r="H248" s="11">
        <f t="shared" si="13"/>
        <v>45582</v>
      </c>
      <c r="I248" s="10">
        <v>808</v>
      </c>
      <c r="J248" s="12">
        <v>45554</v>
      </c>
      <c r="K248" s="13">
        <v>636.70000000000005</v>
      </c>
      <c r="L248" s="14">
        <f t="shared" si="14"/>
        <v>28</v>
      </c>
      <c r="M248" s="15">
        <f t="shared" si="16"/>
        <v>17827.600000000002</v>
      </c>
    </row>
    <row r="249" spans="1:13" s="25" customFormat="1" ht="13.7" customHeight="1" x14ac:dyDescent="0.25">
      <c r="A249" s="1"/>
      <c r="B249" s="1"/>
      <c r="C249" s="10" t="s">
        <v>572</v>
      </c>
      <c r="D249" s="10" t="s">
        <v>573</v>
      </c>
      <c r="E249" s="10" t="s">
        <v>126</v>
      </c>
      <c r="F249" s="11" t="s">
        <v>565</v>
      </c>
      <c r="G249" s="11">
        <v>45551</v>
      </c>
      <c r="H249" s="11">
        <f t="shared" si="13"/>
        <v>45581</v>
      </c>
      <c r="I249" s="10">
        <v>809</v>
      </c>
      <c r="J249" s="12">
        <v>45555</v>
      </c>
      <c r="K249" s="13">
        <v>4763.53</v>
      </c>
      <c r="L249" s="14">
        <f t="shared" si="14"/>
        <v>26</v>
      </c>
      <c r="M249" s="15">
        <f t="shared" si="16"/>
        <v>123851.78</v>
      </c>
    </row>
    <row r="250" spans="1:13" s="25" customFormat="1" ht="13.7" customHeight="1" x14ac:dyDescent="0.25">
      <c r="A250" s="1"/>
      <c r="B250" s="1"/>
      <c r="C250" s="10" t="s">
        <v>21</v>
      </c>
      <c r="D250" s="10" t="s">
        <v>573</v>
      </c>
      <c r="E250" s="10" t="s">
        <v>126</v>
      </c>
      <c r="F250" s="11" t="s">
        <v>565</v>
      </c>
      <c r="G250" s="11">
        <v>45551</v>
      </c>
      <c r="H250" s="11">
        <f t="shared" si="13"/>
        <v>45581</v>
      </c>
      <c r="I250" s="10">
        <v>810</v>
      </c>
      <c r="J250" s="12">
        <v>45554</v>
      </c>
      <c r="K250" s="13">
        <v>891.38</v>
      </c>
      <c r="L250" s="14">
        <f t="shared" si="14"/>
        <v>27</v>
      </c>
      <c r="M250" s="15">
        <f t="shared" si="16"/>
        <v>24067.26</v>
      </c>
    </row>
    <row r="251" spans="1:13" s="25" customFormat="1" ht="13.7" customHeight="1" x14ac:dyDescent="0.25">
      <c r="A251" s="1"/>
      <c r="B251" s="1"/>
      <c r="C251" s="10" t="s">
        <v>574</v>
      </c>
      <c r="D251" s="10" t="s">
        <v>575</v>
      </c>
      <c r="E251" s="10" t="s">
        <v>217</v>
      </c>
      <c r="F251" s="11" t="s">
        <v>576</v>
      </c>
      <c r="G251" s="11">
        <v>45551</v>
      </c>
      <c r="H251" s="11">
        <f t="shared" si="13"/>
        <v>45581</v>
      </c>
      <c r="I251" s="10">
        <v>811</v>
      </c>
      <c r="J251" s="12">
        <v>45555</v>
      </c>
      <c r="K251" s="13">
        <v>9719.2000000000007</v>
      </c>
      <c r="L251" s="14">
        <f t="shared" si="14"/>
        <v>26</v>
      </c>
      <c r="M251" s="15">
        <f t="shared" si="16"/>
        <v>252699.2</v>
      </c>
    </row>
    <row r="252" spans="1:13" s="25" customFormat="1" ht="13.7" customHeight="1" x14ac:dyDescent="0.25">
      <c r="A252" s="1"/>
      <c r="B252" s="1"/>
      <c r="C252" s="10" t="s">
        <v>21</v>
      </c>
      <c r="D252" s="10" t="s">
        <v>575</v>
      </c>
      <c r="E252" s="10" t="s">
        <v>217</v>
      </c>
      <c r="F252" s="11" t="s">
        <v>576</v>
      </c>
      <c r="G252" s="11">
        <v>45551</v>
      </c>
      <c r="H252" s="11">
        <f t="shared" si="13"/>
        <v>45581</v>
      </c>
      <c r="I252" s="10">
        <v>812</v>
      </c>
      <c r="J252" s="12">
        <v>45554</v>
      </c>
      <c r="K252" s="13">
        <v>1800</v>
      </c>
      <c r="L252" s="14">
        <f t="shared" si="14"/>
        <v>27</v>
      </c>
      <c r="M252" s="15">
        <f t="shared" si="16"/>
        <v>48600</v>
      </c>
    </row>
    <row r="253" spans="1:13" s="25" customFormat="1" ht="13.7" customHeight="1" x14ac:dyDescent="0.25">
      <c r="A253" s="1"/>
      <c r="B253" s="1"/>
      <c r="C253" s="10" t="s">
        <v>40</v>
      </c>
      <c r="D253" s="10" t="s">
        <v>577</v>
      </c>
      <c r="E253" s="10" t="s">
        <v>310</v>
      </c>
      <c r="F253" s="11" t="s">
        <v>578</v>
      </c>
      <c r="G253" s="11">
        <v>45554</v>
      </c>
      <c r="H253" s="11">
        <f t="shared" si="13"/>
        <v>45584</v>
      </c>
      <c r="I253" s="10">
        <v>813</v>
      </c>
      <c r="J253" s="12">
        <v>45558</v>
      </c>
      <c r="K253" s="13">
        <v>6750.09</v>
      </c>
      <c r="L253" s="14">
        <f t="shared" si="14"/>
        <v>26</v>
      </c>
      <c r="M253" s="15">
        <f t="shared" si="16"/>
        <v>175502.34</v>
      </c>
    </row>
    <row r="254" spans="1:13" s="25" customFormat="1" ht="13.7" customHeight="1" x14ac:dyDescent="0.25">
      <c r="A254" s="1"/>
      <c r="B254" s="1"/>
      <c r="C254" s="10" t="s">
        <v>21</v>
      </c>
      <c r="D254" s="10" t="s">
        <v>577</v>
      </c>
      <c r="E254" s="10" t="s">
        <v>310</v>
      </c>
      <c r="F254" s="11" t="s">
        <v>578</v>
      </c>
      <c r="G254" s="11">
        <v>45554</v>
      </c>
      <c r="H254" s="11">
        <f t="shared" si="13"/>
        <v>45584</v>
      </c>
      <c r="I254" s="10">
        <v>814</v>
      </c>
      <c r="J254" s="12">
        <v>45555</v>
      </c>
      <c r="K254" s="13">
        <v>833.4</v>
      </c>
      <c r="L254" s="14">
        <f t="shared" si="14"/>
        <v>29</v>
      </c>
      <c r="M254" s="15">
        <f t="shared" si="16"/>
        <v>24168.6</v>
      </c>
    </row>
    <row r="255" spans="1:13" s="25" customFormat="1" ht="13.7" customHeight="1" x14ac:dyDescent="0.25">
      <c r="A255" s="1"/>
      <c r="B255" s="1"/>
      <c r="C255" s="10" t="s">
        <v>579</v>
      </c>
      <c r="D255" s="10" t="s">
        <v>580</v>
      </c>
      <c r="E255" s="10" t="s">
        <v>154</v>
      </c>
      <c r="F255" s="11" t="s">
        <v>581</v>
      </c>
      <c r="G255" s="11">
        <v>45525</v>
      </c>
      <c r="H255" s="11">
        <f t="shared" si="13"/>
        <v>45555</v>
      </c>
      <c r="I255" s="10">
        <v>815</v>
      </c>
      <c r="J255" s="12">
        <v>45558</v>
      </c>
      <c r="K255" s="13">
        <v>145872.35</v>
      </c>
      <c r="L255" s="14">
        <f t="shared" si="14"/>
        <v>-3</v>
      </c>
      <c r="M255" s="15">
        <f t="shared" si="16"/>
        <v>-437617.05000000005</v>
      </c>
    </row>
    <row r="256" spans="1:13" s="25" customFormat="1" ht="13.7" customHeight="1" x14ac:dyDescent="0.25">
      <c r="A256" s="1"/>
      <c r="B256" s="1"/>
      <c r="C256" s="10" t="s">
        <v>21</v>
      </c>
      <c r="D256" s="10" t="s">
        <v>580</v>
      </c>
      <c r="E256" s="10" t="s">
        <v>154</v>
      </c>
      <c r="F256" s="11" t="s">
        <v>581</v>
      </c>
      <c r="G256" s="11">
        <v>45525</v>
      </c>
      <c r="H256" s="11">
        <f t="shared" si="13"/>
        <v>45555</v>
      </c>
      <c r="I256" s="10">
        <v>816</v>
      </c>
      <c r="J256" s="12">
        <v>45555</v>
      </c>
      <c r="K256" s="13">
        <v>32091.919999999998</v>
      </c>
      <c r="L256" s="14">
        <f t="shared" si="14"/>
        <v>0</v>
      </c>
      <c r="M256" s="15">
        <f t="shared" si="16"/>
        <v>0</v>
      </c>
    </row>
    <row r="257" spans="1:13" s="25" customFormat="1" ht="13.7" customHeight="1" x14ac:dyDescent="0.25">
      <c r="A257" s="1"/>
      <c r="B257" s="1"/>
      <c r="C257" s="10" t="s">
        <v>582</v>
      </c>
      <c r="D257" s="10" t="s">
        <v>583</v>
      </c>
      <c r="E257" s="10" t="s">
        <v>239</v>
      </c>
      <c r="F257" s="11" t="s">
        <v>101</v>
      </c>
      <c r="G257" s="11">
        <v>45475</v>
      </c>
      <c r="H257" s="11">
        <f t="shared" si="13"/>
        <v>45505</v>
      </c>
      <c r="I257" s="10">
        <v>817</v>
      </c>
      <c r="J257" s="12">
        <v>45558</v>
      </c>
      <c r="K257" s="13">
        <v>209.63</v>
      </c>
      <c r="L257" s="14">
        <f t="shared" si="14"/>
        <v>-53</v>
      </c>
      <c r="M257" s="15">
        <f t="shared" si="16"/>
        <v>-11110.39</v>
      </c>
    </row>
    <row r="258" spans="1:13" s="25" customFormat="1" ht="13.7" customHeight="1" x14ac:dyDescent="0.25">
      <c r="A258" s="1"/>
      <c r="B258" s="1"/>
      <c r="C258" s="10" t="s">
        <v>584</v>
      </c>
      <c r="D258" s="10" t="s">
        <v>585</v>
      </c>
      <c r="E258" s="10" t="s">
        <v>217</v>
      </c>
      <c r="F258" s="11" t="s">
        <v>586</v>
      </c>
      <c r="G258" s="11">
        <v>45559</v>
      </c>
      <c r="H258" s="11">
        <f t="shared" si="13"/>
        <v>45589</v>
      </c>
      <c r="I258" s="10">
        <v>818</v>
      </c>
      <c r="J258" s="12">
        <v>45562</v>
      </c>
      <c r="K258" s="13">
        <v>50971.55</v>
      </c>
      <c r="L258" s="14">
        <f t="shared" si="14"/>
        <v>27</v>
      </c>
      <c r="M258" s="15">
        <f t="shared" si="16"/>
        <v>1376231.85</v>
      </c>
    </row>
    <row r="259" spans="1:13" s="25" customFormat="1" ht="13.7" customHeight="1" x14ac:dyDescent="0.25">
      <c r="A259" s="1"/>
      <c r="B259" s="1"/>
      <c r="C259" s="10" t="s">
        <v>21</v>
      </c>
      <c r="D259" s="10" t="s">
        <v>585</v>
      </c>
      <c r="E259" s="10" t="s">
        <v>217</v>
      </c>
      <c r="F259" s="11" t="s">
        <v>586</v>
      </c>
      <c r="G259" s="11">
        <v>45559</v>
      </c>
      <c r="H259" s="11">
        <f t="shared" ref="H259:H322" si="17">G259+30</f>
        <v>45589</v>
      </c>
      <c r="I259" s="10">
        <v>819</v>
      </c>
      <c r="J259" s="12">
        <v>45561</v>
      </c>
      <c r="K259" s="13">
        <v>11213.74</v>
      </c>
      <c r="L259" s="14">
        <f t="shared" ref="L259:L265" si="18">H259-J259</f>
        <v>28</v>
      </c>
      <c r="M259" s="15">
        <f t="shared" si="16"/>
        <v>313984.71999999997</v>
      </c>
    </row>
    <row r="260" spans="1:13" s="25" customFormat="1" ht="13.7" customHeight="1" x14ac:dyDescent="0.25">
      <c r="A260" s="1"/>
      <c r="B260" s="1"/>
      <c r="C260" s="10" t="s">
        <v>587</v>
      </c>
      <c r="D260" s="10" t="s">
        <v>588</v>
      </c>
      <c r="E260" s="10" t="s">
        <v>589</v>
      </c>
      <c r="F260" s="11" t="s">
        <v>590</v>
      </c>
      <c r="G260" s="11">
        <v>45455</v>
      </c>
      <c r="H260" s="11">
        <f t="shared" si="17"/>
        <v>45485</v>
      </c>
      <c r="I260" s="10">
        <v>820</v>
      </c>
      <c r="J260" s="12">
        <v>45562</v>
      </c>
      <c r="K260" s="13">
        <v>1332.28</v>
      </c>
      <c r="L260" s="14">
        <f t="shared" si="18"/>
        <v>-77</v>
      </c>
      <c r="M260" s="15">
        <f t="shared" si="16"/>
        <v>-102585.56</v>
      </c>
    </row>
    <row r="261" spans="1:13" s="25" customFormat="1" ht="13.7" customHeight="1" x14ac:dyDescent="0.25">
      <c r="A261" s="1"/>
      <c r="B261" s="1"/>
      <c r="C261" s="10" t="s">
        <v>591</v>
      </c>
      <c r="D261" s="10" t="s">
        <v>592</v>
      </c>
      <c r="E261" s="10" t="s">
        <v>73</v>
      </c>
      <c r="F261" s="11" t="s">
        <v>593</v>
      </c>
      <c r="G261" s="11">
        <v>45455</v>
      </c>
      <c r="H261" s="11">
        <f t="shared" si="17"/>
        <v>45485</v>
      </c>
      <c r="I261" s="10">
        <v>821</v>
      </c>
      <c r="J261" s="12">
        <v>45562</v>
      </c>
      <c r="K261" s="13">
        <v>1369.17</v>
      </c>
      <c r="L261" s="14">
        <f t="shared" si="18"/>
        <v>-77</v>
      </c>
      <c r="M261" s="15">
        <f t="shared" si="16"/>
        <v>-105426.09000000001</v>
      </c>
    </row>
    <row r="262" spans="1:13" s="25" customFormat="1" ht="13.7" customHeight="1" x14ac:dyDescent="0.25">
      <c r="A262" s="1"/>
      <c r="B262" s="1"/>
      <c r="C262" s="10" t="s">
        <v>21</v>
      </c>
      <c r="D262" s="10" t="s">
        <v>592</v>
      </c>
      <c r="E262" s="10" t="s">
        <v>73</v>
      </c>
      <c r="F262" s="11" t="s">
        <v>593</v>
      </c>
      <c r="G262" s="11">
        <v>45455</v>
      </c>
      <c r="H262" s="11">
        <f t="shared" si="17"/>
        <v>45485</v>
      </c>
      <c r="I262" s="10">
        <v>822</v>
      </c>
      <c r="J262" s="12">
        <v>45561</v>
      </c>
      <c r="K262" s="13">
        <v>256.20999999999998</v>
      </c>
      <c r="L262" s="14">
        <f t="shared" si="18"/>
        <v>-76</v>
      </c>
      <c r="M262" s="15">
        <f t="shared" si="16"/>
        <v>-19471.96</v>
      </c>
    </row>
    <row r="263" spans="1:13" s="25" customFormat="1" ht="13.7" customHeight="1" x14ac:dyDescent="0.25">
      <c r="A263" s="1"/>
      <c r="B263" s="1"/>
      <c r="C263" s="10" t="s">
        <v>594</v>
      </c>
      <c r="D263" s="10" t="s">
        <v>595</v>
      </c>
      <c r="E263" s="10" t="s">
        <v>18</v>
      </c>
      <c r="F263" s="11" t="s">
        <v>596</v>
      </c>
      <c r="G263" s="11">
        <v>45450</v>
      </c>
      <c r="H263" s="11">
        <f t="shared" si="17"/>
        <v>45480</v>
      </c>
      <c r="I263" s="10">
        <v>823</v>
      </c>
      <c r="J263" s="12">
        <v>45562</v>
      </c>
      <c r="K263" s="13">
        <v>1332.28</v>
      </c>
      <c r="L263" s="14">
        <f t="shared" si="18"/>
        <v>-82</v>
      </c>
      <c r="M263" s="15">
        <f t="shared" si="16"/>
        <v>-109246.95999999999</v>
      </c>
    </row>
    <row r="264" spans="1:13" s="25" customFormat="1" ht="13.7" customHeight="1" x14ac:dyDescent="0.25">
      <c r="A264" s="1"/>
      <c r="B264" s="1"/>
      <c r="C264" s="10" t="s">
        <v>597</v>
      </c>
      <c r="D264" s="10" t="s">
        <v>598</v>
      </c>
      <c r="E264" s="10" t="s">
        <v>599</v>
      </c>
      <c r="F264" s="11" t="s">
        <v>600</v>
      </c>
      <c r="G264" s="11">
        <v>45348</v>
      </c>
      <c r="H264" s="11">
        <f t="shared" si="17"/>
        <v>45378</v>
      </c>
      <c r="I264" s="10">
        <v>824</v>
      </c>
      <c r="J264" s="12">
        <v>45562</v>
      </c>
      <c r="K264" s="13">
        <v>671</v>
      </c>
      <c r="L264" s="14">
        <f t="shared" si="18"/>
        <v>-184</v>
      </c>
      <c r="M264" s="15">
        <f t="shared" si="16"/>
        <v>-123464</v>
      </c>
    </row>
    <row r="265" spans="1:13" s="25" customFormat="1" ht="15" x14ac:dyDescent="0.25">
      <c r="A265" s="1"/>
      <c r="B265" s="1"/>
      <c r="C265" s="10" t="s">
        <v>21</v>
      </c>
      <c r="D265" s="10"/>
      <c r="E265" s="10" t="s">
        <v>599</v>
      </c>
      <c r="F265" s="11" t="s">
        <v>600</v>
      </c>
      <c r="G265" s="11">
        <v>45348</v>
      </c>
      <c r="H265" s="11">
        <f t="shared" si="17"/>
        <v>45378</v>
      </c>
      <c r="I265" s="10">
        <v>825</v>
      </c>
      <c r="J265" s="12">
        <v>45561</v>
      </c>
      <c r="K265" s="13">
        <v>144.1</v>
      </c>
      <c r="L265" s="14">
        <f t="shared" si="18"/>
        <v>-183</v>
      </c>
      <c r="M265" s="15">
        <f t="shared" si="16"/>
        <v>-26370.3</v>
      </c>
    </row>
    <row r="266" spans="1:13" s="25" customFormat="1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26">
        <f>SUM(K3:K265)</f>
        <v>10075104.01</v>
      </c>
      <c r="L266" s="14"/>
      <c r="M266" s="26">
        <f>SUM(M3:M265)</f>
        <v>125276454.70999999</v>
      </c>
    </row>
    <row r="267" spans="1:13" s="25" customFormat="1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7" t="s">
        <v>601</v>
      </c>
      <c r="M267" s="28">
        <f>M266/K266</f>
        <v>12.434259198282955</v>
      </c>
    </row>
    <row r="268" spans="1:13" s="25" customFormat="1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s="25" customFormat="1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s="25" customFormat="1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s="25" customFormat="1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s="25" customFormat="1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s="25" customFormat="1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s="25" customFormat="1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s="25" customFormat="1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s="25" customFormat="1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s="25" customFormat="1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s="25" customFormat="1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s="25" customFormat="1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s="25" customFormat="1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s="25" customFormat="1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s="25" customFormat="1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s="25" customFormat="1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s="25" customFormat="1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s="25" customFormat="1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s="25" customFormat="1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s="25" customFormat="1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s="25" customFormat="1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s="25" customFormat="1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s="25" customFormat="1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s="25" customFormat="1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s="25" customFormat="1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s="25" customFormat="1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s="25" customFormat="1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s="25" customFormat="1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s="25" customFormat="1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s="25" customFormat="1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s="25" customFormat="1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s="25" customFormat="1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s="25" customFormat="1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s="25" customFormat="1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s="25" customFormat="1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s="25" customFormat="1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s="25" customFormat="1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s="25" customFormat="1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s="25" customFormat="1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s="25" customFormat="1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s="25" customFormat="1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s="25" customFormat="1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s="25" customFormat="1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s="25" customFormat="1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s="25" customFormat="1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s="25" customFormat="1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s="25" customFormat="1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s="25" customFormat="1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s="25" customFormat="1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s="25" customFormat="1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s="25" customFormat="1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s="25" customFormat="1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s="25" customFormat="1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5" s="25" customFormat="1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5" s="25" customFormat="1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5" s="25" customFormat="1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5" s="25" customFormat="1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5" s="25" customFormat="1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5" s="25" customFormat="1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5" s="25" customFormat="1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25" customFormat="1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25" customFormat="1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25" customFormat="1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25" customFormat="1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25" customFormat="1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25" customFormat="1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25" customFormat="1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25" customFormat="1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25" customFormat="1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25" customFormat="1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25" customFormat="1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25" customFormat="1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25" customFormat="1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25" customFormat="1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25" customFormat="1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25" customFormat="1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25" customFormat="1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25" customFormat="1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25" customFormat="1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25" customFormat="1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25" customFormat="1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</sheetData>
  <pageMargins left="0.51180555555555596" right="0.51180555555555596" top="0.74791666666666701" bottom="0.74791666666666701" header="0.511811023622047" footer="0.511811023622047"/>
  <pageSetup paperSize="8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2359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ITP 4 trimestre</vt:lpstr>
      <vt:lpstr>'ITP 4 trimestre'!Area_stampa</vt:lpstr>
      <vt:lpstr>'ITP 4 trimestre'!Titoli_stampa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Francesco Maduri</dc:creator>
  <dc:description/>
  <cp:lastModifiedBy>PC</cp:lastModifiedBy>
  <cp:revision>165</cp:revision>
  <cp:lastPrinted>2024-10-14T08:27:56Z</cp:lastPrinted>
  <dcterms:created xsi:type="dcterms:W3CDTF">2022-12-09T15:09:57Z</dcterms:created>
  <dcterms:modified xsi:type="dcterms:W3CDTF">2024-10-14T08:27:58Z</dcterms:modified>
  <dc:language>it-IT</dc:language>
</cp:coreProperties>
</file>