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P 4 trimestre" sheetId="1" state="visible" r:id="rId2"/>
  </sheets>
  <definedNames>
    <definedName function="false" hidden="false" localSheetId="0" name="_xlnm.Print_Titles" vbProcedure="false">'ITP 4 trimestre'!$2:$2</definedName>
    <definedName function="false" hidden="true" localSheetId="0" name="_xlnm._FilterDatabase" vbProcedure="false">'ITP 4 trimestre'!$B$1:$M$261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<sst xmlns="http://schemas.openxmlformats.org/spreadsheetml/2006/main" count="1273" uniqueCount="583">
  <si>
    <t xml:space="preserve">INDICATORE di TEMPESTIVITA' dei PAGAMENTI  1 TRIMESTRE 2023</t>
  </si>
  <si>
    <t xml:space="preserve">Fornitore</t>
  </si>
  <si>
    <t xml:space="preserve">numero fattura</t>
  </si>
  <si>
    <t xml:space="preserve">data emissione fattura</t>
  </si>
  <si>
    <t xml:space="preserve">data Prot.</t>
  </si>
  <si>
    <t xml:space="preserve">data scadenza pagamento</t>
  </si>
  <si>
    <t xml:space="preserve">numero mandato</t>
  </si>
  <si>
    <t xml:space="preserve">data effettivo pagamento</t>
  </si>
  <si>
    <t xml:space="preserve">importo</t>
  </si>
  <si>
    <t xml:space="preserve">Giorni ritardo/anticipo</t>
  </si>
  <si>
    <t xml:space="preserve">coefficiente</t>
  </si>
  <si>
    <t xml:space="preserve">6/1023/4</t>
  </si>
  <si>
    <t xml:space="preserve">NARDI GIUSEPPE</t>
  </si>
  <si>
    <t xml:space="preserve">FT NUMERO 10 DEL 02-04-2024 - ATTUAZIONE D.C. N. 32-2024 - COMP. MARZO2024 OLTRE RS</t>
  </si>
  <si>
    <t xml:space="preserve">F N. 10</t>
  </si>
  <si>
    <t xml:space="preserve">02.04.2024 </t>
  </si>
  <si>
    <t xml:space="preserve">Pagamenti Erario</t>
  </si>
  <si>
    <t xml:space="preserve">FT N. 10</t>
  </si>
  <si>
    <t xml:space="preserve">NARDI GIUSEPPE/IIT18W0303216201010000004856/CRO:56123237502</t>
  </si>
  <si>
    <t xml:space="preserve">MAGLIOCCO GIUSEPPE</t>
  </si>
  <si>
    <t xml:space="preserve">FT N. 1 DEL 24.03.2024 - SALDO GEOLOGIA AL NETTO DI EPAP - 18IR275 - DC206</t>
  </si>
  <si>
    <t xml:space="preserve">FT N. 1</t>
  </si>
  <si>
    <t xml:space="preserve">24.03.2024</t>
  </si>
  <si>
    <t xml:space="preserve">LA BARBERA ADRIANO/IIT47N0200816202000430040493/CRO:56126999109</t>
  </si>
  <si>
    <t xml:space="preserve">EPAP</t>
  </si>
  <si>
    <t xml:space="preserve">INTERV SOST - MGLGPP74H23D086W S22 GIUSEPPE MAGLIOCCO - 18IR275 - DC206-24</t>
  </si>
  <si>
    <t xml:space="preserve">COLUCCI MATTEO</t>
  </si>
  <si>
    <t xml:space="preserve">FT N. 9 DEL 05.03.2024 - ANTIC 20 SERV GEOL - 18IR661 - DC 207-24</t>
  </si>
  <si>
    <t xml:space="preserve">FT N. 9 </t>
  </si>
  <si>
    <t xml:space="preserve"> 05.03.2024</t>
  </si>
  <si>
    <t xml:space="preserve">SPEED SRL/IIT09K0306902478100000018672/CRO:56126999311</t>
  </si>
  <si>
    <t xml:space="preserve">8/1203/12</t>
  </si>
  <si>
    <t xml:space="preserve">ESSE INGEGNERIA SRL</t>
  </si>
  <si>
    <t xml:space="preserve">FT N. 7 DEL 01.03.2024 - PROG DEF ED ESEC - VV035 - DC 208-24</t>
  </si>
  <si>
    <t xml:space="preserve">FT N. 7</t>
  </si>
  <si>
    <t xml:space="preserve"> 01.03.2024</t>
  </si>
  <si>
    <t xml:space="preserve">GRECO ANGELO/IIT64X0706280800000000102098/CRO:56126999500</t>
  </si>
  <si>
    <t xml:space="preserve">PROCOPIO FABIO</t>
  </si>
  <si>
    <t xml:space="preserve">FT N. 7 DEL 08.03.2024 - INDAG GEOLOGICHE - VV035 - DC 208-24</t>
  </si>
  <si>
    <t xml:space="preserve">08.03.2024</t>
  </si>
  <si>
    <t xml:space="preserve">CAIRORCS MEDIA S.P.A./IIT10P0306909537100000008862/CRO:56126999702</t>
  </si>
  <si>
    <t xml:space="preserve">STAMILE ANGELO ALBERTO</t>
  </si>
  <si>
    <t xml:space="preserve">FT N. 4 DEL 13.03.2024 - DL INDAG GEOLOGICHE - VV035 - DC 208-24</t>
  </si>
  <si>
    <t xml:space="preserve">FT N. 4</t>
  </si>
  <si>
    <t xml:space="preserve">13.03.2024</t>
  </si>
  <si>
    <t xml:space="preserve">MARADEI GIUSEPPE/IIT09B0200880671000004145862/CRO:56127000005</t>
  </si>
  <si>
    <t xml:space="preserve">BENNARDO CARMINE/IIT20E0306916206100000014134/CRO:56127000106</t>
  </si>
  <si>
    <t xml:space="preserve">LA SERRA CRISTINA</t>
  </si>
  <si>
    <t xml:space="preserve">FT N. 11 DEL 20.03.2024 - VERIF PREV ARCHEOLOGICA - VV035 - DC 208-24</t>
  </si>
  <si>
    <t xml:space="preserve">FT N. 11</t>
  </si>
  <si>
    <t xml:space="preserve">20.03.2024</t>
  </si>
  <si>
    <t xml:space="preserve">FT N. 11 DELM 03.04.2024 - COMP SA PARTE VARIABILE I TRIM 2024 - ART 3CONTRATTO</t>
  </si>
  <si>
    <t xml:space="preserve"> 03.04.2024</t>
  </si>
  <si>
    <t xml:space="preserve">BENNARDO ANNALISA/IIT41U0760116200001005480312/CRO:56127000308</t>
  </si>
  <si>
    <t xml:space="preserve">BIANCINI REMO/IIT43S0103080670000000258292/CRO:56127000409</t>
  </si>
  <si>
    <t xml:space="preserve">CAIRORCS MEDIA S.P.A</t>
  </si>
  <si>
    <t xml:space="preserve">FT N. 1023033949 DEL 31.08.2023 - PUBB ESITO GARA LAV - 18IR081 - DC214-24</t>
  </si>
  <si>
    <t xml:space="preserve">FT N. 1023033949</t>
  </si>
  <si>
    <t xml:space="preserve">31.08.2023</t>
  </si>
  <si>
    <t xml:space="preserve">CONSORZIO STABILE ECIT/IIT24K0501803400000016698839/CRO:56127000611</t>
  </si>
  <si>
    <t xml:space="preserve">ISTITUTO POL ZECCA DELLO STATO</t>
  </si>
  <si>
    <t xml:space="preserve">FT N. 1223014540 DEL 01.12.2023 - PUBBL ESITO GARA LAV - 18IR081 - DC214-24</t>
  </si>
  <si>
    <t xml:space="preserve">FT N. 1223014540</t>
  </si>
  <si>
    <t xml:space="preserve"> 01.12.2023</t>
  </si>
  <si>
    <t xml:space="preserve">TECNOSUD SRL/IIT36U0538780851000043083755/CRO:56128972711</t>
  </si>
  <si>
    <t xml:space="preserve">COSMO SRL</t>
  </si>
  <si>
    <t xml:space="preserve">FT N. 11 DEL 05.04.2024 - ANTIC 30 LAVORI - 18IR777 - DC 215-24</t>
  </si>
  <si>
    <t xml:space="preserve">05.04.2024</t>
  </si>
  <si>
    <t xml:space="preserve">TECNOSUD SRL/IIT36U0538780851000043083755/CRO:56128972900</t>
  </si>
  <si>
    <t xml:space="preserve">CO.I.V. SRL</t>
  </si>
  <si>
    <t xml:space="preserve">FT N. 16 DEL 21.03.2024 - ULTER ANTIC 10 LAVORI - CS148 - DC 216-24</t>
  </si>
  <si>
    <t xml:space="preserve">FT N. 16</t>
  </si>
  <si>
    <t xml:space="preserve"> 21.03.2024</t>
  </si>
  <si>
    <t xml:space="preserve">TECNOSUD SRL/IIT36U0538780851000043083755/CRO:56128973102</t>
  </si>
  <si>
    <t xml:space="preserve">GENTILE ANNA MARZIA RITA</t>
  </si>
  <si>
    <t xml:space="preserve">FT N. 1 DEL 07.02.24 E FT 4 DEL 27.03.24 - REAL ARCHEOL - 18IR551 - DC223-24</t>
  </si>
  <si>
    <t xml:space="preserve">FT N. 1 </t>
  </si>
  <si>
    <t xml:space="preserve">07.02.2024</t>
  </si>
  <si>
    <t xml:space="preserve"> 27.03.2024 </t>
  </si>
  <si>
    <t xml:space="preserve">STUDIO FC  RR ASSOCIATI SRL</t>
  </si>
  <si>
    <t xml:space="preserve">FT N. 2 DEL 21.03.2024 - PROG DEFINTIVA - 18IR317 - DC 225-24</t>
  </si>
  <si>
    <t xml:space="preserve">FT N. 2 </t>
  </si>
  <si>
    <t xml:space="preserve">21.03.2024</t>
  </si>
  <si>
    <t xml:space="preserve">FERRO UMBERTO/IIT21O0760116200001055995706/CRO:56128973304</t>
  </si>
  <si>
    <t xml:space="preserve">FIGLIUZZI MASSIMILIANO</t>
  </si>
  <si>
    <t xml:space="preserve">FT N. 2 DEL 11.03.2024 - SUPP RUP APPROV PD - 18IR054 - DC 226-2024</t>
  </si>
  <si>
    <t xml:space="preserve">11.03.2024</t>
  </si>
  <si>
    <t xml:space="preserve">MULTISERVIZI TECNOLOGICI S.R./IIT11T0825804401006000003270/CRO:56128973506</t>
  </si>
  <si>
    <t xml:space="preserve">C.G.C. SRL</t>
  </si>
  <si>
    <t xml:space="preserve">FT N. 1 DEL 18.03.2024 - II SAL LAVORI - 18IR084 - DC 237-2024</t>
  </si>
  <si>
    <t xml:space="preserve">18.03.2024</t>
  </si>
  <si>
    <t xml:space="preserve">NOTTE RAFFAELE/IIT03M0306980884100000005493/CRO:56128973708</t>
  </si>
  <si>
    <t xml:space="preserve">ROMEO ANTONINO</t>
  </si>
  <si>
    <t xml:space="preserve">FT N. 7 DEL 28.03.2024 - DL E CSE AL II SAL - 18IR084 - DC 237-2024</t>
  </si>
  <si>
    <t xml:space="preserve">FT N. 7 </t>
  </si>
  <si>
    <t xml:space="preserve">28.03.2024</t>
  </si>
  <si>
    <t xml:space="preserve">FZ CALCESTRUZZI SRL/IIT74P0706280700000000021176/CRO:56128973910</t>
  </si>
  <si>
    <t xml:space="preserve">CATALDO FILIPPO</t>
  </si>
  <si>
    <t xml:space="preserve">FT N. 2 DEL 21.11.2023 - ATTIVITA SUPP RUP - 18IR910 - DC 238-2024</t>
  </si>
  <si>
    <t xml:space="preserve">FT N. 2</t>
  </si>
  <si>
    <t xml:space="preserve">21.11.2023</t>
  </si>
  <si>
    <t xml:space="preserve">FERRARO PIERO NATALE/IIT59T0538705740000000882935/CRO:56128974112</t>
  </si>
  <si>
    <t xml:space="preserve">DOMINA SRL</t>
  </si>
  <si>
    <t xml:space="preserve">FT N. 1 DEL 16.02.2024 - ANTICIP 20 LAVORI - CS058 - DC 239-2024</t>
  </si>
  <si>
    <t xml:space="preserve">16.02.2024</t>
  </si>
  <si>
    <t xml:space="preserve">SCIVOLETTO GIULIO/IIT72X0103042770000001517780/CRO:56128974301</t>
  </si>
  <si>
    <t xml:space="preserve">FT N. 3 DEL 07.03.2024 - SAL N. 1 LAVORI - CS058 - DC 239-2024</t>
  </si>
  <si>
    <t xml:space="preserve">FT N. 3 </t>
  </si>
  <si>
    <t xml:space="preserve"> 07.03.2024</t>
  </si>
  <si>
    <t xml:space="preserve">SQUILLACIOTI GIUSEPPE/IIT74H0344214239000082622443/CRO:56128974503</t>
  </si>
  <si>
    <t xml:space="preserve">BASTA PAOLA ANGELA</t>
  </si>
  <si>
    <t xml:space="preserve">FT N. 1 DEL 26.02.2024 - SERVIZI GEOLOGICI - RC162 - DC 240-2024</t>
  </si>
  <si>
    <t xml:space="preserve"> 26.02.2024</t>
  </si>
  <si>
    <t xml:space="preserve">VOCI ALESSANDRO/IIT56I0812642930000000012193/CRO:56128974604</t>
  </si>
  <si>
    <t xml:space="preserve">SCARAMUZZO CIRO</t>
  </si>
  <si>
    <t xml:space="preserve">FT N. 17 DEL 25.07.2023 - ACC SU CERT 2-BIS - 18IR095 - DC 241-2024</t>
  </si>
  <si>
    <t xml:space="preserve">FT N. 17</t>
  </si>
  <si>
    <t xml:space="preserve">25.07.2023</t>
  </si>
  <si>
    <t xml:space="preserve">FT N. 19 DEL 25.07.2023 - SALDO CERTIF 3 BIS - 18IR095 - DC 241-2024</t>
  </si>
  <si>
    <t xml:space="preserve">FT N. 19</t>
  </si>
  <si>
    <t xml:space="preserve">PULICE ANTONIO FRANCESCO/IIT41N0306980606100000001612/CRO:56128974806</t>
  </si>
  <si>
    <t xml:space="preserve">FT N. 19 DEL 19.07.2023 - ACC SU CERTIF PAG 2 BIS - 18IR658 - DC242-2024</t>
  </si>
  <si>
    <t xml:space="preserve">19.07.2023</t>
  </si>
  <si>
    <t xml:space="preserve">FT N. 20 DEL 19.07.2023 - SALDO CERT PAG 3 BIS - 18IR658 - DC 242-2024</t>
  </si>
  <si>
    <t xml:space="preserve">FT N. 20 </t>
  </si>
  <si>
    <t xml:space="preserve">PROCOPIO FABIO/IIT45F0200804403000010722238/CRO:56128975008</t>
  </si>
  <si>
    <t xml:space="preserve">MALFITANO SRL</t>
  </si>
  <si>
    <t xml:space="preserve">FT N. 17 DEL 20.07.2023 - ACC SU CERTIF PAG 2 BIS - 18IR658 - DC242-2024</t>
  </si>
  <si>
    <t xml:space="preserve">FT N. 17 </t>
  </si>
  <si>
    <t xml:space="preserve">20.07.2023</t>
  </si>
  <si>
    <t xml:space="preserve">FT N. 18 DEL 20.07.2023 - SALDO SU CERT PAG 3 BIS - 18IUR658 - DC242-2024</t>
  </si>
  <si>
    <t xml:space="preserve">FT N. 18</t>
  </si>
  <si>
    <t xml:space="preserve">SILVANO SRL/IIT91O0542441890000000155225/CRO:56128975210</t>
  </si>
  <si>
    <t xml:space="preserve">ROGU COSTRUZIONI SRL</t>
  </si>
  <si>
    <t xml:space="preserve">FT N. 1-102 DEL 13.12.2022 - ACC SU CERTIF PAG 1 BIS - 18IR913 - DC243-2024</t>
  </si>
  <si>
    <t xml:space="preserve">FT N. 1-102 </t>
  </si>
  <si>
    <t xml:space="preserve">13.12.2022</t>
  </si>
  <si>
    <t xml:space="preserve">FEDERICO GIULIO</t>
  </si>
  <si>
    <t xml:space="preserve">FT N. 6 DEL 13.03.2024 - PROG DEF ESEC E CSP - 18IR004-MT - DC 244-24</t>
  </si>
  <si>
    <t xml:space="preserve">FT N. 6</t>
  </si>
  <si>
    <t xml:space="preserve">MONTECRISTO GIUSEPPE/IIT56L0306980710100000002303/CRO:56129451111</t>
  </si>
  <si>
    <t xml:space="preserve">BASILE GIOVANNI</t>
  </si>
  <si>
    <t xml:space="preserve">FT N. 1 DEL 29.02.2024 - RED RILIEV PLAN+PP ESPROPR 60 - 18IR272 - DC245-24</t>
  </si>
  <si>
    <t xml:space="preserve">29.02.2024</t>
  </si>
  <si>
    <t xml:space="preserve">ROMEO ANTONINO/IIT46S0103016201000001524228/CRO:56129451300</t>
  </si>
  <si>
    <t xml:space="preserve">STUDIO TECNICO ASSOCIATO NEMES</t>
  </si>
  <si>
    <t xml:space="preserve">FT N. 3 DEL 22.01.2024 - AGGIORN PROG ESEC - RC030 - DC 246-2024</t>
  </si>
  <si>
    <t xml:space="preserve">FT N. 3</t>
  </si>
  <si>
    <t xml:space="preserve"> 22.01.2024</t>
  </si>
  <si>
    <t xml:space="preserve">FT N. 11 DEL 26.03.2024 - PROG ESECUTIVA - 18IR711 - DC 247-2024</t>
  </si>
  <si>
    <t xml:space="preserve">FT N. 11 </t>
  </si>
  <si>
    <t xml:space="preserve">26.03.2024</t>
  </si>
  <si>
    <t xml:space="preserve">NICOTERA PASQUALE</t>
  </si>
  <si>
    <t xml:space="preserve">FT N. 2 DEL 28.03.2024 - PROG ESECUTIVA - 18IR711 - DC 247-2024</t>
  </si>
  <si>
    <t xml:space="preserve">GEOLAGS SRLS/IIT21W0103042830000000425443/CRO:56130946111</t>
  </si>
  <si>
    <t xml:space="preserve">FT N. 8 DEL 27.03.2024 - REL GEOLOGICA - 18IR711 - DC 247-24</t>
  </si>
  <si>
    <t xml:space="preserve">FT N. 8</t>
  </si>
  <si>
    <t xml:space="preserve">27.03.2024</t>
  </si>
  <si>
    <t xml:space="preserve">NARDI GIUSEPPE/IIT18W0303216201010000004856/CRO:56131245502</t>
  </si>
  <si>
    <t xml:space="preserve">SIGECO ENGINEERING S.R.L.</t>
  </si>
  <si>
    <t xml:space="preserve">FT N. 21 DEL 06.03.2024 - PROG DEF ESEC E ADEG PREZZ - VV174 - DC248-2024</t>
  </si>
  <si>
    <t xml:space="preserve">FT N. 21 </t>
  </si>
  <si>
    <t xml:space="preserve">06.03.2024</t>
  </si>
  <si>
    <t xml:space="preserve">STAMMENA LUIGI/IIT46S0103016201000001524228/CRO:56131542306</t>
  </si>
  <si>
    <t xml:space="preserve">VARLARO NICOLA/IIT46S0103016201000001524228/CRO:56131542407</t>
  </si>
  <si>
    <t xml:space="preserve">ASE ENGINEERING CONSULTING SRL</t>
  </si>
  <si>
    <t xml:space="preserve">FT N. 24 DEL 11.03.2024 - PROG DEF ESEC E AGGIOR PREZZ - VV174 - DC248-24</t>
  </si>
  <si>
    <t xml:space="preserve">FT N. 24</t>
  </si>
  <si>
    <t xml:space="preserve">MARTORANO MARIA LUISA/IIT46S0103016201000001524228/CRO:56131542508</t>
  </si>
  <si>
    <t xml:space="preserve">MARTORANO FRANCESCO/IIT46S0103016201000001524228/CRO:56131542609</t>
  </si>
  <si>
    <t xml:space="preserve">GEOSINERGY SRLS</t>
  </si>
  <si>
    <t xml:space="preserve">FT N. 2 DEL 28.03.2024 - ANTICIP 20 SERV GEOLOGICI - 18IR139 - DC250-2024</t>
  </si>
  <si>
    <t xml:space="preserve">DIEGO GIORGIO/IIT46S0103016201000001524228/CRO:56131542710</t>
  </si>
  <si>
    <t xml:space="preserve">ACCIARDI ROSARIO RAFFAELE/IIT46S0103016201000001524228/CRO:56131542811</t>
  </si>
  <si>
    <t xml:space="preserve">FATTURA N. 12 DEL 30-04-2024 ATTUAZIONE DC 32-2024 COMP. APRILE OLTRE RS</t>
  </si>
  <si>
    <t xml:space="preserve">FT N. 12 </t>
  </si>
  <si>
    <t xml:space="preserve">30-04-2024</t>
  </si>
  <si>
    <t xml:space="preserve">VIGLIANISI MASSIMO/IIT04J0569611006000007155X19/CRO:56131542912</t>
  </si>
  <si>
    <t xml:space="preserve">FATTURA N. 12 </t>
  </si>
  <si>
    <t xml:space="preserve">GRIMALDI GIOVANNI ANTONIO</t>
  </si>
  <si>
    <t xml:space="preserve">FT N. 6 DEL 09-04-2024 - COLLAUDO STATICO - 18IR236-G1 DC 264-2024</t>
  </si>
  <si>
    <t xml:space="preserve">09-04-2024</t>
  </si>
  <si>
    <t xml:space="preserve">PROSPEZIONI S.R.L./IIT69J0306980884071541880152/CRO:56131543101</t>
  </si>
  <si>
    <t xml:space="preserve">FEDERICO ROCCO MARIO</t>
  </si>
  <si>
    <t xml:space="preserve">FT N. 1 DEL 12.04.2024 - SAL N. 1 LAVORI - 18IR694 - DC 269-24</t>
  </si>
  <si>
    <t xml:space="preserve">12.04.2024</t>
  </si>
  <si>
    <t xml:space="preserve">NIKANTE COSTRUZIONI SRL/IIT63F0818903800000000013832/CRO:56132599509</t>
  </si>
  <si>
    <t xml:space="preserve">SILVANO SRL</t>
  </si>
  <si>
    <t xml:space="preserve">FT N. 9 DEL 13.04.2024 - SAL N. 1 BIS - 18IR001 - DC 270-2024</t>
  </si>
  <si>
    <t xml:space="preserve">FT N. 9</t>
  </si>
  <si>
    <t xml:space="preserve">13.04.2024</t>
  </si>
  <si>
    <t xml:space="preserve">SPEED SRL/IIT09K0306902478100000018672/CRO:56132599711</t>
  </si>
  <si>
    <t xml:space="preserve">FT N. 10 DEL 13.04.2024 - SAL N. 2 LAVORI - 18IR001 - DC 270-2024</t>
  </si>
  <si>
    <t xml:space="preserve">CAIRORCS MEDIA S.P.A./IIT10P0306909537100000008862/CRO:56132599900</t>
  </si>
  <si>
    <t xml:space="preserve">FT N. 11 DEL 13.04.2024 - SAL N. 2 BIS LAVORI - 18IR001 - DC 270-2024</t>
  </si>
  <si>
    <t xml:space="preserve">CAIRORCS MEDIA S.P.A./IIT10P0306909537100000008862/CRO:56132600102</t>
  </si>
  <si>
    <t xml:space="preserve">COSTANTINO ANTONINO</t>
  </si>
  <si>
    <t xml:space="preserve">FT N. 4 DEL 10.04.2024 - DIR LAVORI AL II SAL - 18IR001 - DC 270-2024</t>
  </si>
  <si>
    <t xml:space="preserve">10.04.2024</t>
  </si>
  <si>
    <t xml:space="preserve">CONSORZIO STABILE OLIMPIA/IIT64O0200816202000102542942/CRO:56132600304</t>
  </si>
  <si>
    <t xml:space="preserve">FT N. 4 </t>
  </si>
  <si>
    <t xml:space="preserve">ELIA VINCENZO</t>
  </si>
  <si>
    <t xml:space="preserve">FT N. 1 DEL 13.03.2024 - ANTICIP. 20 COLLAUDO - 18IR420 - DC 271-24</t>
  </si>
  <si>
    <t xml:space="preserve">LA BARBERA ADRIANO/IIT47N0200816202000430040493/CRO:56132600506</t>
  </si>
  <si>
    <t xml:space="preserve">SGRO’  VITTORIO GIUSEPPE</t>
  </si>
  <si>
    <t xml:space="preserve">FT N. 2 DEL 17.04.2024 - PROG ESEC - 18IR727 - DC 280-24</t>
  </si>
  <si>
    <t xml:space="preserve">17.04.2024</t>
  </si>
  <si>
    <t xml:space="preserve">COSTABILE ENRICO/IIT70K0306916206100000018031/CRO:56134599300</t>
  </si>
  <si>
    <t xml:space="preserve">PROCOPIO ANTONIO</t>
  </si>
  <si>
    <t xml:space="preserve">FT N. 2 DEL 05.04.2024 - PROG ESEC - 18IR727 - DC 280-24</t>
  </si>
  <si>
    <t xml:space="preserve">SCICCHITANO LUIGI</t>
  </si>
  <si>
    <t xml:space="preserve">FT N. 5 DEL 16.04.2024 - PROG ESEC - 18IR727 - DC 280-24</t>
  </si>
  <si>
    <t xml:space="preserve">FT N. 5</t>
  </si>
  <si>
    <t xml:space="preserve">16.04.2024 </t>
  </si>
  <si>
    <t xml:space="preserve">DE ROSE PINO/IIT62L0760116200001058991470/CRO:56134599502</t>
  </si>
  <si>
    <t xml:space="preserve">VITALIANO EMILIO</t>
  </si>
  <si>
    <t xml:space="preserve">FT N. 5 DEL 08.04.2024 - STUDIO GEOLOGICO - 18IR727 - DC 280-24</t>
  </si>
  <si>
    <t xml:space="preserve">FT N. 5 </t>
  </si>
  <si>
    <t xml:space="preserve"> 08.04.2024 </t>
  </si>
  <si>
    <t xml:space="preserve">DE SANTIS AMEDEO/IIT05R0760116200000065248783/CRO:56134599603</t>
  </si>
  <si>
    <t xml:space="preserve">NICOLETTI VINCENZO/IIT97U0760116200001016090522/CRO:56134599704</t>
  </si>
  <si>
    <t xml:space="preserve">CUTERI FRANCESCO</t>
  </si>
  <si>
    <t xml:space="preserve">NOTA DI COMPENSO 4-2024 - VALUT ARCHEOLOGICA - 18IR727 - DC 280-24</t>
  </si>
  <si>
    <t xml:space="preserve">N. C. 4</t>
  </si>
  <si>
    <t xml:space="preserve">ZINNA MANUEL/IIT53K0100542830000000011733/CRO:56134599805</t>
  </si>
  <si>
    <t xml:space="preserve">MIND SRL/IIT49M0103016201000001347202/CRO:56134599906</t>
  </si>
  <si>
    <t xml:space="preserve">SECRETI ANTONIO</t>
  </si>
  <si>
    <t xml:space="preserve">FT N.1 DEL 17.04.2024 - PROG ESEC - 18IR138 - DC 281-24</t>
  </si>
  <si>
    <t xml:space="preserve">FT N.1</t>
  </si>
  <si>
    <t xml:space="preserve">17.04.2024 </t>
  </si>
  <si>
    <t xml:space="preserve">FILICE FRANCESCO/IIT93S0760116200000001514294/CRO:56134600108</t>
  </si>
  <si>
    <t xml:space="preserve">SCARCELLI GIUSEPPE</t>
  </si>
  <si>
    <t xml:space="preserve">FT N. 1 DEL 16.04.2024 - CSP - 18IR138 - DC 281-24</t>
  </si>
  <si>
    <t xml:space="preserve">16.04.2024</t>
  </si>
  <si>
    <t xml:space="preserve">SIM INGEGNERIA S.R.L./IIT46B0200880621000105455078/CRO:56134600310</t>
  </si>
  <si>
    <t xml:space="preserve">SAFE-06 SRL</t>
  </si>
  <si>
    <t xml:space="preserve">FT N. 8 DEL 04.04.2024 - PROG DEF ESE ESEC - 18IR284 - DC 282-24</t>
  </si>
  <si>
    <t xml:space="preserve">04.04.2024</t>
  </si>
  <si>
    <t xml:space="preserve">CONDELLI DOMENICO/IIT14B0760116300000026220921/CRO:56134600512</t>
  </si>
  <si>
    <t xml:space="preserve">FT N. 3 DEL 11.01.2024 - VIARCH - 18IR660 - DC 283-24</t>
  </si>
  <si>
    <t xml:space="preserve">11.01.2024 </t>
  </si>
  <si>
    <t xml:space="preserve">GAUDIO DOMENICO</t>
  </si>
  <si>
    <t xml:space="preserve">FT N. 8 DEL 21.10.2023 - PROG DEF ED ESEC - 18IR309 - DC 284-24</t>
  </si>
  <si>
    <t xml:space="preserve">21.10.2023</t>
  </si>
  <si>
    <t xml:space="preserve">VECCHIO PASQUALE FRANCESCO/IIT91U0306905741100000002012/CRO:56135065710</t>
  </si>
  <si>
    <t xml:space="preserve">B.L. COSTRUZIONI SRL</t>
  </si>
  <si>
    <t xml:space="preserve">FT N. 7 DEL 09.02.2024 - STATO FINALE LAVORI - 18IR055 - 285-24</t>
  </si>
  <si>
    <t xml:space="preserve">09.02.2024</t>
  </si>
  <si>
    <t xml:space="preserve">VELTRI ARTURO/IIT71X0306234210000002263372/CRO:56135065912</t>
  </si>
  <si>
    <t xml:space="preserve">CEC-CONSORZIO STABILE EUROPEO</t>
  </si>
  <si>
    <t xml:space="preserve">FT N.87-204 DEL 08.05.2024 - SAL 5 LAVORI - KR171 - DC 286-24</t>
  </si>
  <si>
    <t xml:space="preserve">FT N.87-204</t>
  </si>
  <si>
    <t xml:space="preserve">08.05.2024</t>
  </si>
  <si>
    <t xml:space="preserve">CERVAROLO INGEGNERIA SRL/IIT38C0306981070100000001439/CRO:56135066101</t>
  </si>
  <si>
    <t xml:space="preserve">PETRELLI PASQUALE/IIT76F0306981070100000001068/CRO:56135066303</t>
  </si>
  <si>
    <t xml:space="preserve">MARTINO FRANCESCO</t>
  </si>
  <si>
    <t xml:space="preserve">FT N. 17 DEL 13.05.2024 - SAL 2 LAVORI - 18IR285 - DC 288-24</t>
  </si>
  <si>
    <t xml:space="preserve">13.05.2024</t>
  </si>
  <si>
    <t xml:space="preserve">LONARDO LESTER/IIT48B0760115000001006651408/CRO:56135066404</t>
  </si>
  <si>
    <t xml:space="preserve">SCARNATI GAETANO/IIT68E0306916200100000004452/CRO:56135066505</t>
  </si>
  <si>
    <t xml:space="preserve">PLURIMA SOFTWARE SRL</t>
  </si>
  <si>
    <t xml:space="preserve">FT N. 4 DEL 12.02.2024 - ASSI SOFTWARE PLURIMA 2024 - DC 289-24</t>
  </si>
  <si>
    <t xml:space="preserve">12.02.2024</t>
  </si>
  <si>
    <t xml:space="preserve">LIFE SRL/IIT10M0818941140000000005355/CRO:56135066707</t>
  </si>
  <si>
    <t xml:space="preserve">DE SANTIS AMEDEO/IIT05R0760116200000065248783/CRO:56135066909</t>
  </si>
  <si>
    <t xml:space="preserve">FT N. 4 DEL 09.04.2024 - INDAG GEOGNOSTICHE - 18IR358 - DC 290-24</t>
  </si>
  <si>
    <t xml:space="preserve">09.04.2024</t>
  </si>
  <si>
    <t xml:space="preserve">GRANATA CARMELO/IIT44O0306234210000000624977/CRO:56135067010</t>
  </si>
  <si>
    <t xml:space="preserve">CALOMINO NORA/IIT04T0100516200000000006260/CRO:56135067111</t>
  </si>
  <si>
    <t xml:space="preserve">MARASCO EMILIANO</t>
  </si>
  <si>
    <t xml:space="preserve">FT N. 3 DEL 20.03.2024 - SAL 2 I LOTTO - 18IR627 - DC 295-24</t>
  </si>
  <si>
    <t xml:space="preserve">CALOMINO NORA/IIT04T0100516200000000006260/CRO:56135067212</t>
  </si>
  <si>
    <t xml:space="preserve">FRAGALE FRANCESCO/IIT47K0103088800000000370773/CRO:56135067300</t>
  </si>
  <si>
    <t xml:space="preserve">SP COSTRUZIONI S.R.L.</t>
  </si>
  <si>
    <t xml:space="preserve">FT N. 22 DEL 02.04.2024 - SAL N. 1 II LOTTO - 18IR627 - DC 295-24</t>
  </si>
  <si>
    <t xml:space="preserve">FT N. 22</t>
  </si>
  <si>
    <t xml:space="preserve"> 02.04.2024 </t>
  </si>
  <si>
    <t xml:space="preserve">DE MARCO ROBERTO/IIT76Q0306916206100000005454/CRO:56135067401</t>
  </si>
  <si>
    <t xml:space="preserve">PIT BUILDING SRL/IIT48O0825816200009000008451/CRO:56136231709</t>
  </si>
  <si>
    <t xml:space="preserve">BARBERIO ALESSANDRO</t>
  </si>
  <si>
    <t xml:space="preserve">FT N. 2 DEL 22.03.2024 - DL SAL N. 1 II LOTTO - 18IR627 - DC 295-24</t>
  </si>
  <si>
    <t xml:space="preserve">22.03.2024</t>
  </si>
  <si>
    <t xml:space="preserve">GALLELLI ANTONIO</t>
  </si>
  <si>
    <t xml:space="preserve">EDILBOTRO S.R.L./IIT37J0760104400001053784086/CRO:56136231911</t>
  </si>
  <si>
    <t xml:space="preserve"> 22.03.2024</t>
  </si>
  <si>
    <t xml:space="preserve">EDILPERRI SNC</t>
  </si>
  <si>
    <t xml:space="preserve">FT N. 13 DEL 06.05.2024 - SAL N. 1 LAVORI QP - 18IR673 - DC 296-24</t>
  </si>
  <si>
    <t xml:space="preserve">FT N. 13</t>
  </si>
  <si>
    <t xml:space="preserve">06.05.2024</t>
  </si>
  <si>
    <t xml:space="preserve">VIGLIANISI ANGELO/IIT54O0303216301010000000863/CRO:56136232100</t>
  </si>
  <si>
    <t xml:space="preserve">BRUSONDA S.R.L.</t>
  </si>
  <si>
    <t xml:space="preserve">FT N. 3 DEL 16.05.2024 - SAL N. 1 - 18IR647 - DC 297-24</t>
  </si>
  <si>
    <t xml:space="preserve">16.05.2024</t>
  </si>
  <si>
    <t xml:space="preserve">VIGLIANISI ANGELO/IIT54O0303216301010000000863/CRO:56136232302</t>
  </si>
  <si>
    <t xml:space="preserve">I.C.M.B. SAS DI SAMMARCO F. C</t>
  </si>
  <si>
    <t xml:space="preserve">FT N. 8 DEL 16.05.204 - STATO CONSISTENZA AL 30.04.2024 LAV - 18IR345 -DC 298-24</t>
  </si>
  <si>
    <t xml:space="preserve">NET4MARKET - CSAMED SRL/IIT57E0503411401000000005617/CRO:56136232504</t>
  </si>
  <si>
    <t xml:space="preserve">PERRI FRANCESCO</t>
  </si>
  <si>
    <t xml:space="preserve">FT N. 1 DEL 18.04.2024 - COLL IN CORSO D OPERA SALDO - 18IR529 - DC299-24</t>
  </si>
  <si>
    <t xml:space="preserve">18.04.2024</t>
  </si>
  <si>
    <t xml:space="preserve">MISIANO SALVATORE/IIT60I0538742530000000189844/CRO:56136636501</t>
  </si>
  <si>
    <t xml:space="preserve">PIRILLO CORRADO</t>
  </si>
  <si>
    <t xml:space="preserve">FT N. 1 DEL 14.04.2024 - SALDO DL GEOL - 18IR687 - DC 300-24</t>
  </si>
  <si>
    <t xml:space="preserve">14.04.2024</t>
  </si>
  <si>
    <t xml:space="preserve">IORIO FRANCESCO</t>
  </si>
  <si>
    <t xml:space="preserve">FT N. 8 DEL 13.04.2024 - SALDO DL GEOL - 18IR687 - DC 300-24</t>
  </si>
  <si>
    <t xml:space="preserve">CAPUTO ANTONIO/IIT10T0538705742000043098505/CRO:56136636804</t>
  </si>
  <si>
    <t xml:space="preserve">FRANCO LIVIO</t>
  </si>
  <si>
    <t xml:space="preserve">FT N. 4 DEL 04.04.2024 - ANTICIP. 20 COLLAUDO - 18IR420 - 302-24</t>
  </si>
  <si>
    <t xml:space="preserve">04.04.2024 </t>
  </si>
  <si>
    <t xml:space="preserve">STUDIO TELO  MAY FLY S.R.L./IIT14X0200812721000100169089/CRO:56136636905</t>
  </si>
  <si>
    <t xml:space="preserve">MACCHIONE FRANCESCA</t>
  </si>
  <si>
    <t xml:space="preserve">FT N. 16 DEL 11.04.2024 - LAV PULIZIA ALVEO - 18IR012 - DC 303-24</t>
  </si>
  <si>
    <t xml:space="preserve">11.04.2024</t>
  </si>
  <si>
    <t xml:space="preserve">STUDIO TELO  MAY FLY S.R.L./IIT14X0200812721000100169089/CRO:56136637107</t>
  </si>
  <si>
    <t xml:space="preserve">ZANGARO LEONARDO ANTONIO</t>
  </si>
  <si>
    <t xml:space="preserve">FT N. 2 DEL 11.04.2024 - ANTICP. 20 COLLAUDO - 18IR647 - DC 305-24</t>
  </si>
  <si>
    <t xml:space="preserve">MADEO SIMONE GIOSUE/IIT38O0538716200000043070605/CRO:56137012100</t>
  </si>
  <si>
    <t xml:space="preserve">SPEED SRL</t>
  </si>
  <si>
    <t xml:space="preserve">FT N. 39693-2023 DEL 31.12.2023 - PUBBL BANDO GARA - VV033 - DC 306-24</t>
  </si>
  <si>
    <t xml:space="preserve">FT N. 39693-2023</t>
  </si>
  <si>
    <t xml:space="preserve">31.12.2023</t>
  </si>
  <si>
    <t xml:space="preserve">MAGNIFICO RODOLFO/IIT75T0706280820000000400245/CRO:56137012201</t>
  </si>
  <si>
    <t xml:space="preserve">MAGNIFICO MARIA VIVIANA/IIT19C0306980884100000006328/CRO:56137012302</t>
  </si>
  <si>
    <t xml:space="preserve">FT N. 1223013938 DEL 17.11.2023 - PUBBL ESITO GARA - VV033 - DC 306-24</t>
  </si>
  <si>
    <t xml:space="preserve">FT N. 1223013938</t>
  </si>
  <si>
    <t xml:space="preserve">17.11.2023</t>
  </si>
  <si>
    <t xml:space="preserve">MARRAFFA PAOLO/IIT55Q0542416201000003005659/CRO:56137012504</t>
  </si>
  <si>
    <t xml:space="preserve">SCARCELLI CRISTIAN</t>
  </si>
  <si>
    <t xml:space="preserve">FT N. 1 DEL 09.02.2024 - PROG DEF ESEC E CSP - 18IR647 - DC 307-24</t>
  </si>
  <si>
    <t xml:space="preserve"> 09.02.2024</t>
  </si>
  <si>
    <t xml:space="preserve">HYPRO SRL</t>
  </si>
  <si>
    <t xml:space="preserve">FT N. 117 DEL 13.05.2024 - PROG. DEF ESEC E CSP - 18IR647 - DC 307-24</t>
  </si>
  <si>
    <t xml:space="preserve">FT N. 117</t>
  </si>
  <si>
    <t xml:space="preserve">URANIA SRL/IIT60P0103004601000001142102/CRO:56137012706</t>
  </si>
  <si>
    <t xml:space="preserve">FT N. 39 DEL 05.04.2024 - PROG DEF ESEC E CSP - 18IR647 - DC 307-24</t>
  </si>
  <si>
    <t xml:space="preserve">FT N. 39</t>
  </si>
  <si>
    <t xml:space="preserve">BRASACCHIO CLAUDIA/IIT48P0200822201000420277834/CRO:56137012908</t>
  </si>
  <si>
    <t xml:space="preserve">IDROMATY SRL/IIT13E0306916344100000002025/CRO:56137013009</t>
  </si>
  <si>
    <t xml:space="preserve">GEOPERFORAZIONI S.R.L.</t>
  </si>
  <si>
    <t xml:space="preserve">FT N. 2 DEL 30.04.2024 - INDAG GEOLOGICHE - 18IR481 - DC 308-24</t>
  </si>
  <si>
    <t xml:space="preserve">30.04.2024</t>
  </si>
  <si>
    <t xml:space="preserve">VELTRI CARMINE/IIT87H0825841210011000004097/CRO:56139899905</t>
  </si>
  <si>
    <t xml:space="preserve">TRICOLI FRANCESCO</t>
  </si>
  <si>
    <t xml:space="preserve">FT N. 1 DEL 13.04.2024 - DL AL I SAL - 18IR694 - DC 309-24</t>
  </si>
  <si>
    <t xml:space="preserve">PRO GEN SOC. COOP./IIT19P0306905106100000006471/CRO:56139900107</t>
  </si>
  <si>
    <t xml:space="preserve">COSENTINO GENNARO</t>
  </si>
  <si>
    <t xml:space="preserve">FT N. 12 DEL 18.04.2024 - CSE AL I SAL - 18IR694 - DC 309-24</t>
  </si>
  <si>
    <t xml:space="preserve">FT N. 12</t>
  </si>
  <si>
    <t xml:space="preserve">COSCO PASQUALE</t>
  </si>
  <si>
    <t xml:space="preserve">FT 31-2023 AL NETTO NC 2-2024 - PERIZIA VARIANTE - 18IR987 - DC 311-24</t>
  </si>
  <si>
    <t xml:space="preserve">FT 31-2023 AL NETTO NC 2-2024</t>
  </si>
  <si>
    <t xml:space="preserve">RIZZUTO RAFFAELE COSTRUZI SRL/IIT21U0103088800000000893918/CRO:56139900309</t>
  </si>
  <si>
    <t xml:space="preserve">MERANTE PATRIZIA</t>
  </si>
  <si>
    <t xml:space="preserve">FT N. 1-2024 AL NETTO NC 2-2024 - REL GEOL E PROVE GEOL - 18IR700 - DC312-24</t>
  </si>
  <si>
    <t xml:space="preserve">FT N. 1-2024 AL NETTO NC 2-2024</t>
  </si>
  <si>
    <t xml:space="preserve">GEO.MAT SRL/IIT86M0303242460010000494550/CRO:56139900511</t>
  </si>
  <si>
    <t xml:space="preserve">FATTURA N. 13 DEL 23.05.2024 ATTUAZIONE DC 32-2024 COMP. MAGGIO OLTRE RS</t>
  </si>
  <si>
    <t xml:space="preserve">23.05.2024</t>
  </si>
  <si>
    <t xml:space="preserve">HYPRO SRL/IIT42N0303280670010000000920/CRO:56139900700</t>
  </si>
  <si>
    <t xml:space="preserve">ALDECA SRL</t>
  </si>
  <si>
    <t xml:space="preserve">FT N. 3 DEL 16.05.2024 - SAL N. LAVORI - 18IR673 - DC 321-2024</t>
  </si>
  <si>
    <t xml:space="preserve">ARTEC ASSOCIATI SRL/IIT42N0303280670010000000920/CRO:56139900902</t>
  </si>
  <si>
    <t xml:space="preserve">LONGO ANTONIO</t>
  </si>
  <si>
    <t xml:space="preserve">FT N. 4 DEL 06.05.2024 - DL AL II SAL - RC153 - DC 322-24</t>
  </si>
  <si>
    <t xml:space="preserve">DI LIETO  C. SRL/IIT42N0303280670010000000920/CRO:56139901104</t>
  </si>
  <si>
    <t xml:space="preserve">GAUDIO FRANCESCO</t>
  </si>
  <si>
    <t xml:space="preserve">FT N. 9 DEL 06.03.2024 - SALDO DL - 18IR429 - DC 323-24</t>
  </si>
  <si>
    <t xml:space="preserve">MADEO SIMONE GIOSUE/IIT38O0538716200000043070605/CRO:56139901306</t>
  </si>
  <si>
    <t xml:space="preserve">RICCETTI GIUSEPPE</t>
  </si>
  <si>
    <t xml:space="preserve">FT N. 3 DEL 06.03.2024 - SALDO CSE - 18IR429 - DC 323-24</t>
  </si>
  <si>
    <t xml:space="preserve">CONS. NAZ. COOP. CIRO MENOTTI/IIT19P0538713120000000017339/CRO:56140419602</t>
  </si>
  <si>
    <t xml:space="preserve">CANONACO GIORGIO</t>
  </si>
  <si>
    <t xml:space="preserve">FT N. 6 DEL 15.03.2024 - SALDO DL GEOLOGICO - 18IR429 - DC 323-24</t>
  </si>
  <si>
    <t xml:space="preserve">15.03.2024</t>
  </si>
  <si>
    <t xml:space="preserve">STUDIO ASS. GEOSTRU DI F.  C.</t>
  </si>
  <si>
    <t xml:space="preserve">FT N.8-223 E FT 7-2024 - SALDO COLLAUDO - 18IR429 - DC 323-24</t>
  </si>
  <si>
    <t xml:space="preserve">FT N.8.23. FT 7-24 </t>
  </si>
  <si>
    <t xml:space="preserve">NARDI GIUSEPPE/IIT18W0303216201010000004856/CRO:56140419804</t>
  </si>
  <si>
    <t xml:space="preserve">SAVARI FRANCESCA</t>
  </si>
  <si>
    <t xml:space="preserve">FT N. 3 DEL 21.05.2024 - COLLAUDO STATICO E TA - 18IR055 - DC 324-24</t>
  </si>
  <si>
    <t xml:space="preserve">21.05.2024 </t>
  </si>
  <si>
    <t xml:space="preserve">IDROMATY SRL/IIT84E0321116900052622232040/CRO:56140420006</t>
  </si>
  <si>
    <t xml:space="preserve">ROMANO VANESSA</t>
  </si>
  <si>
    <t xml:space="preserve">FT N. 3 DEL 13.05.2024 - SERV GEOLOGICI - 18IR039 - DC 326-24</t>
  </si>
  <si>
    <t xml:space="preserve">CELIBERTO GILBERTO</t>
  </si>
  <si>
    <t xml:space="preserve">FT N. 1 DEL 18.04.2024 - ANTIC 20 SUPP RUP - 18IR219 - DC 327-24</t>
  </si>
  <si>
    <t xml:space="preserve">MEDIATI GIUSEPPE/IIT12D0306234210000000961836/CRO:56140420208</t>
  </si>
  <si>
    <t xml:space="preserve">PASSAFARO GIOVANNI SRL</t>
  </si>
  <si>
    <t xml:space="preserve">FT N. 10 DEL 24.04.2024 - SAL N. 1 LAVORI - 18IR727 - DC 328-24</t>
  </si>
  <si>
    <t xml:space="preserve">24.04.2024</t>
  </si>
  <si>
    <t xml:space="preserve">PEZZO ALESSANDRA/IIT13T0306234210000001072192/CRO:56140420410</t>
  </si>
  <si>
    <t xml:space="preserve">NET4MARKET - CSAMED SRL</t>
  </si>
  <si>
    <t xml:space="preserve">FT N. 852 DEL 06.05.2024 - CANONE PIATT GARA MAG24-NOV24 - DC 329-24</t>
  </si>
  <si>
    <t xml:space="preserve">FT N. 852</t>
  </si>
  <si>
    <t xml:space="preserve">IMPERSONDA DI BONGIOVANNI SAS/IIT44B0100542840000000007740/CRO:56140420612</t>
  </si>
  <si>
    <t xml:space="preserve">FT N. 392 DEL 29.02.2024 - CANONE CERT ART 80 GEN-GIU 2024 - DC 330-24</t>
  </si>
  <si>
    <t xml:space="preserve">FT N. 392</t>
  </si>
  <si>
    <t xml:space="preserve">MARTORELLA EDMONDO/IIT06S0200880671000106186969/CRO:56140420801</t>
  </si>
  <si>
    <t xml:space="preserve">CO.GE.CA SAS</t>
  </si>
  <si>
    <t xml:space="preserve">FT N. 10 DEL 28.05.2024 - QUOTA PARTE ANTIC 20 LAVORI - 18IR204 - DC333-24</t>
  </si>
  <si>
    <t xml:space="preserve">28.05.2024 </t>
  </si>
  <si>
    <t xml:space="preserve">TARANTINO STEFANIA/IIT86N0542481020000000002070/CRO:56142466307</t>
  </si>
  <si>
    <t xml:space="preserve">EDILBENINCASA S.R.L.</t>
  </si>
  <si>
    <t xml:space="preserve">FT N. 13 DEL 28.05.2024 - QP ANTIC 20 LAV MANDAT COGECA SAS - 18IR204 -DC 333-24</t>
  </si>
  <si>
    <t xml:space="preserve">28.05.2024</t>
  </si>
  <si>
    <t xml:space="preserve">CAIRORCS MEDIA S.P.A./IIT10P0306909537100000008862/CRO:56142466408</t>
  </si>
  <si>
    <t xml:space="preserve">TROVATI S.R.L. A U.S.</t>
  </si>
  <si>
    <t xml:space="preserve">FT N. 137 DEL 28.05.24 - QP ANTIC 20 LAV MANDAT COGECA SAS - 18IR204 -DC 333-24</t>
  </si>
  <si>
    <t xml:space="preserve">FT N. 137</t>
  </si>
  <si>
    <t xml:space="preserve">STAMILE ANGELO ALBERTO/IIT70H0760116300000078339900/CRO:56142466610</t>
  </si>
  <si>
    <t xml:space="preserve">FT N. 1 DEL 20.03.2024 - STUDIO GEOLOGICO - 18IR945 - DC 334-24</t>
  </si>
  <si>
    <t xml:space="preserve">C.I.G.I.T. SOCIETA  COOPERATIV/IIT31S0306904439002700007569/CRO:56142466812</t>
  </si>
  <si>
    <t xml:space="preserve">IMPERSONDA DI BONGIOVANNI SAS</t>
  </si>
  <si>
    <t xml:space="preserve">FT N. 27 DEL 30.04.2024 - II SAL LAVORI - 18IR140 - DC 335-24</t>
  </si>
  <si>
    <t xml:space="preserve">FT N. 27</t>
  </si>
  <si>
    <t xml:space="preserve">MAURO FRANCESCO/IIT07O0538742860000000805036/CRO:56143822005</t>
  </si>
  <si>
    <t xml:space="preserve">PEZZO ALESSANDRA</t>
  </si>
  <si>
    <t xml:space="preserve">FT N. 7 DEL 13.05.2024 - SERV GEOLOGICI - 18IR384 - DC 336-24</t>
  </si>
  <si>
    <t xml:space="preserve">GEOTECH-MPR S.R.L./IIT85N0306916206100000016619/CRO:56143822207</t>
  </si>
  <si>
    <t xml:space="preserve">GEOLAGS SRLS</t>
  </si>
  <si>
    <t xml:space="preserve">FT N. 29 DEL 29.05.2024 - INDAG. GEOGNOSTICHE - 18IR661 - DC 340-2024</t>
  </si>
  <si>
    <t xml:space="preserve">FT N. 29</t>
  </si>
  <si>
    <t xml:space="preserve">29.05.2024</t>
  </si>
  <si>
    <t xml:space="preserve">LAPPANO PIETRO/IIT58X0542416201000000000952/CRO:56143822409</t>
  </si>
  <si>
    <t xml:space="preserve">FT N. 15 DEL 13.05.2024 - SERVIZI GEOLOGICI - 18IR661 - DC 340-24</t>
  </si>
  <si>
    <t xml:space="preserve">FT N. 15</t>
  </si>
  <si>
    <t xml:space="preserve">PALETTA VITALIANO/IIT76K3608105138227145527148/CRO:56143822611</t>
  </si>
  <si>
    <t xml:space="preserve">EDILBOTRO S.R.L.</t>
  </si>
  <si>
    <t xml:space="preserve">FT N. 7 DEL 22.05.2024 - SAL 2 BIS LAVORI - RC128 - DC 342-24</t>
  </si>
  <si>
    <t xml:space="preserve">22.05.2024</t>
  </si>
  <si>
    <t xml:space="preserve">CAIRA ALFONSO/IIT25O0760116200001030628679/CRO:56143822800</t>
  </si>
  <si>
    <t xml:space="preserve">CONIGLIO TULLIO</t>
  </si>
  <si>
    <t xml:space="preserve">FT N. 5 DEL 17.05.2024 - PROG DEF ED ESEC - 18IR162 - DC 344-24</t>
  </si>
  <si>
    <t xml:space="preserve">17.05.2024</t>
  </si>
  <si>
    <t xml:space="preserve">COZZA ESTER MARIA/IIT79R0306980884100000007395/CRO:56143823002</t>
  </si>
  <si>
    <t xml:space="preserve">RUSSO SALVATORE</t>
  </si>
  <si>
    <t xml:space="preserve">FT N. 3 DEL 02.04.2024 - PROG DEF ESEC - 18IR162 - DC 344-24</t>
  </si>
  <si>
    <t xml:space="preserve"> 02.04.2024</t>
  </si>
  <si>
    <t xml:space="preserve">TEDESCO FRANCESCA/IIT92C0301503200000002880919/CRO:56143823103</t>
  </si>
  <si>
    <t xml:space="preserve">CONCOLINO COSTRUZIONI SRL/IIT48B0825804401006000002569/CRO:56143823507</t>
  </si>
  <si>
    <t xml:space="preserve">BRAVIN ELISABETTA</t>
  </si>
  <si>
    <t xml:space="preserve">FT N. 1 DEL 02.04.2024 - SERV GEOLOGICI - 18IR162 - DC 344-24</t>
  </si>
  <si>
    <t xml:space="preserve">ISTITUTO POL ZECCA DELLO STATO/IIT61X0312403272000010240651/CRO:56143823709</t>
  </si>
  <si>
    <t xml:space="preserve">FT N. 48 DEL 08.05.2024 - DL E CSE AL I SAL - 18IR673 - DC 345-24</t>
  </si>
  <si>
    <t xml:space="preserve">FT N. 48</t>
  </si>
  <si>
    <t xml:space="preserve"> 08.05.2024</t>
  </si>
  <si>
    <t xml:space="preserve">GESTERR SRL/IIT77M0871382530000000435767/CRO:56144274910</t>
  </si>
  <si>
    <t xml:space="preserve">HYSOMAR SOCIETA  COOPERATIVA</t>
  </si>
  <si>
    <t xml:space="preserve">FT N. 19 DEL 23.05.2024 - DL E CSE AL I SAL - 18IR673 - DC 345-24</t>
  </si>
  <si>
    <t xml:space="preserve">SCIONTI FABIO/IIT39W0538781340000003482425/CRO:56144275112</t>
  </si>
  <si>
    <t xml:space="preserve">ACRI RENATO</t>
  </si>
  <si>
    <t xml:space="preserve">FT N. 5 DEL 05.04.2024 - SALDO SERV GEOLOGICI - 18IR673 - DC 345-2024</t>
  </si>
  <si>
    <t xml:space="preserve">NIKANTE COSTRUZIONI SRL</t>
  </si>
  <si>
    <t xml:space="preserve">FT N. 20 DEL 30.05.2024 - SAL N. 1 LAVORI - 18IR194 - DC 350-24</t>
  </si>
  <si>
    <t xml:space="preserve">FT N. 20</t>
  </si>
  <si>
    <t xml:space="preserve">30.05.2024</t>
  </si>
  <si>
    <t xml:space="preserve">BATTAGLIA RAFFAELE/IIT92M0306904439100000009579/CRO:56144275301</t>
  </si>
  <si>
    <t xml:space="preserve">LA SCALA PINO/IIT08E0100542840000000007149/CRO:56144275402</t>
  </si>
  <si>
    <t xml:space="preserve">F.LLI AMATO SRL</t>
  </si>
  <si>
    <t xml:space="preserve">FT N. 21 DEL 30.05.24 NIKANTE SRL - QUOTA SUBAPP DEL PAG I SAL -18IR194- DC 350-24</t>
  </si>
  <si>
    <t xml:space="preserve">FT N. 21</t>
  </si>
  <si>
    <t xml:space="preserve">IORFIDA MASSIMO/IIT97K0303242770010000330492/CRO:56144275604</t>
  </si>
  <si>
    <t xml:space="preserve">C.I.S.A.F. SPA</t>
  </si>
  <si>
    <t xml:space="preserve">FT N. 66 DEL 31.05.2024 - SAL N.2 LAVORI - RC153 - DC 353-24</t>
  </si>
  <si>
    <t xml:space="preserve">FT N. 66</t>
  </si>
  <si>
    <t xml:space="preserve"> 31.05.2024</t>
  </si>
  <si>
    <t xml:space="preserve">LA SERRA CRISTINA/IIT65V0306234210000000916200/CRO:56144275806</t>
  </si>
  <si>
    <t xml:space="preserve">FT N. 1-51 DEL 30.05.2024 - SAL N.2 LAVORI - RC153 - DC 353-24</t>
  </si>
  <si>
    <t xml:space="preserve">FT N. 1-51</t>
  </si>
  <si>
    <t xml:space="preserve">BETA STUDIO SRL/IIT44P0103012194000001012709/CRO:56144275907</t>
  </si>
  <si>
    <t xml:space="preserve">LIA LUIGI</t>
  </si>
  <si>
    <t xml:space="preserve">FT N. 7 DEL 14.05.2024 - DL AL III SAL - 18IR055 - DC 354-24</t>
  </si>
  <si>
    <t xml:space="preserve">14.05.2024</t>
  </si>
  <si>
    <t xml:space="preserve">CUNDARI FERDINANDO/IIT50Z0306912117100000012752/CRO:56144870108</t>
  </si>
  <si>
    <t xml:space="preserve">CUNDARI FERDINANDO/IIT50Z0306912117100000012752/CRO:56144870209</t>
  </si>
  <si>
    <t xml:space="preserve">FT N. 110 DEL 30.04.2024 - ANTIC 10 SER INGEGNERIA - 18IR623 - DC 355-24</t>
  </si>
  <si>
    <t xml:space="preserve">FT N. 110</t>
  </si>
  <si>
    <t xml:space="preserve">PROCOPIO FABIO/IIT45F0200804403000010722238/CRO:56146141003</t>
  </si>
  <si>
    <t xml:space="preserve">COES DI FRANCESCO GUZZO SRL</t>
  </si>
  <si>
    <t xml:space="preserve">FT N. 1-45 DEL 07.06.2024 - ANTIC 20 LAVORI - 18IR809 - DC 356-24</t>
  </si>
  <si>
    <t xml:space="preserve">FT N. 1-45</t>
  </si>
  <si>
    <t xml:space="preserve"> 07.06.2024</t>
  </si>
  <si>
    <t xml:space="preserve">VALENTINI SIMONE/IIT36A0538780670000043080889/CRO:56146141205</t>
  </si>
  <si>
    <t xml:space="preserve">CANETTI BENITO/IIT07N0200816202000104972679/CRO:56146141306</t>
  </si>
  <si>
    <t xml:space="preserve">BRUNO SERAFINO SRL</t>
  </si>
  <si>
    <t xml:space="preserve">FT N. 97 DEL 21.09.2023 - SAL N. 2 BIS LAVORI - 18IR699 - DC 358-24</t>
  </si>
  <si>
    <t xml:space="preserve">FT N. 97</t>
  </si>
  <si>
    <t xml:space="preserve">21.09.2023</t>
  </si>
  <si>
    <t xml:space="preserve">SALATINO FRANCESCO/IIT18F0103016201000001496248/CRO:56146141407</t>
  </si>
  <si>
    <t xml:space="preserve">RICERCHE D ACQUA SRL/IIT90R0538703800000001378776/CRO:56147254611</t>
  </si>
  <si>
    <t xml:space="preserve">FT N. 55 DEL 31.05.2024 - III SAL LAVORI - 18IR699 - DC 358-24</t>
  </si>
  <si>
    <t xml:space="preserve">FT N. 55</t>
  </si>
  <si>
    <t xml:space="preserve">VIBO HOSPITAL SERVICE S.P.A./IIT86K0306912208100000006280/CRO:56147254800</t>
  </si>
  <si>
    <t xml:space="preserve">SUPREMA APPALTI SRL</t>
  </si>
  <si>
    <t xml:space="preserve">FT N. 8 DEL 04.06.2024 - ANTICIP 20 LAVORI - 18IR574 - DC 359-24</t>
  </si>
  <si>
    <t xml:space="preserve">04.06.2024</t>
  </si>
  <si>
    <t xml:space="preserve">ALGIERI FRANCESCO SRL UNIPERSO/IIT09Z0200816202000105784427/CRO:56150439308</t>
  </si>
  <si>
    <t xml:space="preserve">FT N. 70200039692 DEL 31.12.2023 - PUBBL AVVISO GARA - CS148 - DC 360-24</t>
  </si>
  <si>
    <t xml:space="preserve">FT N. 70200039692</t>
  </si>
  <si>
    <t xml:space="preserve">TALARICO TOMMASO/IIT55J0306904439100000012260/CRO:56150439510</t>
  </si>
  <si>
    <t xml:space="preserve">INGEO SRL</t>
  </si>
  <si>
    <t xml:space="preserve">FT N. 16 DEL 10.06.2024 - INDAG GEOLOGICHE - 18IR049 - DC 361-24</t>
  </si>
  <si>
    <t xml:space="preserve">10.06.2024</t>
  </si>
  <si>
    <t xml:space="preserve">TALARICO SILVIA/IIT35M0306904439100000011672/CRO:56150439712</t>
  </si>
  <si>
    <t xml:space="preserve">DE MARCO VALENTINA</t>
  </si>
  <si>
    <t xml:space="preserve">FT N. 1 DEL 12.05.2024 - ANTIC 20 SERV INGEGNERIA - 18IR503 - DC 362-24</t>
  </si>
  <si>
    <t xml:space="preserve">12.05.2024</t>
  </si>
  <si>
    <t xml:space="preserve">TALARICO PAOLA/IIT56G0306904439100000011735/CRO:56150439800</t>
  </si>
  <si>
    <t xml:space="preserve">AUREA GIUSEPPE</t>
  </si>
  <si>
    <t xml:space="preserve">FT N. 1 DEL 15.05.2024 - SERVIZI DI GEOLOGIA - 18IR506 - DC 363-24</t>
  </si>
  <si>
    <t xml:space="preserve"> 15.05.2024</t>
  </si>
  <si>
    <t xml:space="preserve">INFELISE EZIO/IIT56F0709142800000000002517/CRO:56150439901</t>
  </si>
  <si>
    <t xml:space="preserve">FT N. 18 DEL 13.05.2024 - ACCONTO SAL N. 2 BIS - 18IR285 - DC 369-24</t>
  </si>
  <si>
    <t xml:space="preserve">LA SERRA CRISTINA/IIT65V0306234210000000916200/CRO:56150440002</t>
  </si>
  <si>
    <t xml:space="preserve">GEOSEC SRL/IIT54U0707265690000000134047/CRO:56150440103</t>
  </si>
  <si>
    <t xml:space="preserve">CURTI ROSALBINO</t>
  </si>
  <si>
    <t xml:space="preserve">FT N. 6 DEL 21.05.2024 - INDAG GEOLOGICHE - 18IR426 - DC 379-24</t>
  </si>
  <si>
    <t xml:space="preserve">CUFFARO SALVATORE/IIT82C0306904439100000003995/CRO:56150440507</t>
  </si>
  <si>
    <t xml:space="preserve">COSTABILE ENRICO</t>
  </si>
  <si>
    <t xml:space="preserve">FT N. 4 DEL 15.05.2024 - DL AL I SAL - 18IR194 - DC 380-24</t>
  </si>
  <si>
    <t xml:space="preserve">15.05.2024</t>
  </si>
  <si>
    <t xml:space="preserve">FALVO FABIO/IIT71G0306904439100000007973/CRO:56150440608</t>
  </si>
  <si>
    <t xml:space="preserve">PAPALEO FILOMENA/IIT51N0706676410000000113671/CRO:56150440709</t>
  </si>
  <si>
    <t xml:space="preserve">DE ROSE PINO</t>
  </si>
  <si>
    <t xml:space="preserve">FT N. 5 DEL 16.05.2024 - DL AL I SAL - 18IR194 - DC 380-24</t>
  </si>
  <si>
    <t xml:space="preserve">16.05.2024 </t>
  </si>
  <si>
    <t xml:space="preserve">EDIL SIMPATY SRL/IIT70O0306939782100000006138/CRO:56151764008</t>
  </si>
  <si>
    <t xml:space="preserve">DE SANTIS AMEDEO</t>
  </si>
  <si>
    <t xml:space="preserve">FT N. 4 DEL 16.05.2024 - DL AL I SAL - 18IR194 - DC 380-24</t>
  </si>
  <si>
    <t xml:space="preserve">NICOLETTI VINCENZO</t>
  </si>
  <si>
    <t xml:space="preserve">FT N. 8 DEL 30.05.2024 - DL AL I SAL - 18IR194 - DC 380-24</t>
  </si>
  <si>
    <t xml:space="preserve">STAROPOLI FRANCESCO/IIT13K0306942833100000006034/CRO:56151764210</t>
  </si>
  <si>
    <t xml:space="preserve">GAECO SERVICE SRL</t>
  </si>
  <si>
    <t xml:space="preserve">FT N. 5 DEL 05.06.2024 - SAL N. 1 LAVORI - CS154 - DC 381-24</t>
  </si>
  <si>
    <t xml:space="preserve">05.06.2024</t>
  </si>
  <si>
    <t xml:space="preserve">CALABRIA PERFORAZIONI S.R.L./IIT44A0706280820000000128126/CRO:56151764412</t>
  </si>
  <si>
    <t xml:space="preserve">COSTANTINO DOMENICO</t>
  </si>
  <si>
    <t xml:space="preserve">FT N. 7 DEL 02.05.2024 - ANTIC 10 SERV INGEGN - 18IR692 - DC 382-24</t>
  </si>
  <si>
    <t xml:space="preserve">02.05.2024</t>
  </si>
  <si>
    <t xml:space="preserve">FILANDRO TIZIANO/IIT11Z0301503200000002519216/CRO:56151764601</t>
  </si>
  <si>
    <t xml:space="preserve">SCARNATI GAETANO</t>
  </si>
  <si>
    <t xml:space="preserve">FT N. 9 DEL 03.05.2024 - ANTIC 10 SERV INGEGN - 18IR692 - 382-24</t>
  </si>
  <si>
    <t xml:space="preserve">03.05.2024</t>
  </si>
  <si>
    <t xml:space="preserve">SCARCELLI CRISTIAN/IIT61S0306916206100000015083/CRO:56151764803</t>
  </si>
  <si>
    <t xml:space="preserve">MENNITI ANGELA</t>
  </si>
  <si>
    <t xml:space="preserve">FT N. 6 DEL 03.05.2024 - ANTIC. 10 SERV INGEGN - 18IR692 - DC 382-24</t>
  </si>
  <si>
    <t xml:space="preserve"> 03.05.2024</t>
  </si>
  <si>
    <t xml:space="preserve">PROGEN SRL/IIT86R0200816934000500084330/CRO:56151764904</t>
  </si>
  <si>
    <t xml:space="preserve">SIMPLY PA SRLS</t>
  </si>
  <si>
    <t xml:space="preserve">FT N. 5-24 MENO NC 1-24 - ANTIC AVANZ LAVORI - 18IR673 - DC 383-24</t>
  </si>
  <si>
    <t xml:space="preserve">03.04.2024</t>
  </si>
  <si>
    <t xml:space="preserve">VITALIANO EMILIO/IIT92D0306942593100000003110/CRO:56151765106</t>
  </si>
  <si>
    <t xml:space="preserve">FT N. 14 DEL 20.06.2024 - ATTUAZIONE DC 32-2024 COMP GIUGNO OLTRE RS</t>
  </si>
  <si>
    <t xml:space="preserve">FT N. 14</t>
  </si>
  <si>
    <t xml:space="preserve"> 20.06.2024</t>
  </si>
  <si>
    <t xml:space="preserve">LIA LUIGI/IIT16B0305801604100571984395/CRO:56151765308</t>
  </si>
  <si>
    <t xml:space="preserve">FT N. 27 DEL 14.06.2024 - I SAL LAVORI - 18IR777 - DC 387-24</t>
  </si>
  <si>
    <t xml:space="preserve">14.06.2024</t>
  </si>
  <si>
    <t xml:space="preserve">STAMMENA LUIGI</t>
  </si>
  <si>
    <t xml:space="preserve">FT N. 18 DEL 12.06.2024 - II ACCONTO SUPP RUP - 18IR777 - DC 387-24</t>
  </si>
  <si>
    <t xml:space="preserve">12.06.2024</t>
  </si>
  <si>
    <t xml:space="preserve">EUROCOSTRUZIONI SRL</t>
  </si>
  <si>
    <t xml:space="preserve">FT N. 13 DEL 22.05.2024 - ANTIC. LAVORI - 18IR309 - DC 388-24</t>
  </si>
  <si>
    <t xml:space="preserve">FT N. E70200039691 DEL31.12.2023 - PUBB ESITO GARA - 18IR081 - DC 389-34</t>
  </si>
  <si>
    <t xml:space="preserve">FT N. E70200039691</t>
  </si>
  <si>
    <t xml:space="preserve">CAIRORCS MEDIA S.P.A.</t>
  </si>
  <si>
    <t xml:space="preserve">FT N.1024000660 DEL 25.01.2024 - PUBB ESITO GARA LAV - 18IR081 - DC389-24</t>
  </si>
  <si>
    <t xml:space="preserve">FT N.1024000660</t>
  </si>
  <si>
    <t xml:space="preserve"> 25.01.2024</t>
  </si>
  <si>
    <t xml:space="preserve">ACRI SALVATORE</t>
  </si>
  <si>
    <t xml:space="preserve">FT N. 11 DEL 06.05.2024 - STUDIO GEOLOGICO - 18IR004-MT - DC 390-24</t>
  </si>
  <si>
    <t xml:space="preserve"> 06.05.2024</t>
  </si>
  <si>
    <t xml:space="preserve">IERANO  ROSA</t>
  </si>
  <si>
    <t xml:space="preserve">FT 1-2021 - PREST ESPROPRI - EREDI CHINDAMO A.C. - VV076 - DC 392-24</t>
  </si>
  <si>
    <t xml:space="preserve">FT 1</t>
  </si>
  <si>
    <t xml:space="preserve">FT N. 7 DEL 23.05.2024 - SALDO SUPP RUP - 18IR039 - DC 396-24</t>
  </si>
  <si>
    <t xml:space="preserve">FZ CALCESTRUZZI SRL</t>
  </si>
  <si>
    <t xml:space="preserve">FT N. 4 DEL 09.05.2023 - SAL N. 2 BIS FONDO ADEG - CS103 - DC 398-24</t>
  </si>
  <si>
    <t xml:space="preserve"> 09.05.2023</t>
  </si>
  <si>
    <t xml:space="preserve">FT N. 16 DEL 26.03.2024 - PROG DEFINITIVA - 18IR976 - DC 400-24</t>
  </si>
  <si>
    <t xml:space="preserve">26.03.2024 </t>
  </si>
  <si>
    <t xml:space="preserve">indicatore di tempestività dei pagamenti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</si>
</sst>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€-410]\ #,##0.00;[RED]\-[$€-410]\ #,##0.00"/>
    <numFmt numFmtId="166" formatCode="d/m/yyyy"/>
    <numFmt numFmtId="167" formatCode="dd/mm/yyyy"/>
    <numFmt numFmtId="168" formatCode="_-* #,##0.00\ [$€-410]_-;\-* #,##0.00\ [$€-410]_-;_-* \-??\ [$€-410]_-;_-@_-"/>
    <numFmt numFmtId="169" formatCode="General"/>
    <numFmt numFmtId="170" formatCode="_-* #,##0.00&quot; €&quot;_-;\-* #,##0.00&quot; €&quot;_-;_-* \-??&quot; €&quot;_-;_-@_-"/>
    <numFmt numFmtId="171" formatCode="#,##0.00_ ;\-#,##0.00\ 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 Light"/>
      <family val="2"/>
      <charset val="1"/>
    </font>
    <font>
      <b val="true"/>
      <sz val="9"/>
      <color rgb="FF000000"/>
      <name val="Calibri Light"/>
      <family val="2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1"/>
      <color rgb="FF000000"/>
      <name val="Calibri Light"/>
      <family val="2"/>
      <charset val="1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hair"/>
      <bottom style="medium"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6" fillId="0" borderId="5" xfId="17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4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9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95" topLeftCell="C243" activePane="bottomLeft" state="split"/>
      <selection pane="topLeft" activeCell="A1" activeCellId="0" sqref="A1"/>
      <selection pane="bottomLeft" activeCell="M264" activeCellId="0" sqref="M264"/>
    </sheetView>
  </sheetViews>
  <sheetFormatPr defaultColWidth="8.71484375" defaultRowHeight="12" zeroHeight="false" outlineLevelRow="0" outlineLevelCol="0"/>
  <cols>
    <col collapsed="false" customWidth="false" hidden="false" outlineLevel="0" max="1" min="1" style="1" width="8.71"/>
    <col collapsed="false" customWidth="true" hidden="true" outlineLevel="0" max="2" min="2" style="1" width="25.24"/>
    <col collapsed="false" customWidth="true" hidden="false" outlineLevel="0" max="3" min="3" style="1" width="35.57"/>
    <col collapsed="false" customWidth="true" hidden="true" outlineLevel="0" max="4" min="4" style="1" width="14.46"/>
    <col collapsed="false" customWidth="true" hidden="false" outlineLevel="0" max="5" min="5" style="1" width="14.38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1" width="20.03"/>
    <col collapsed="false" customWidth="false" hidden="false" outlineLevel="0" max="14" min="14" style="1" width="8.71"/>
    <col collapsed="false" customWidth="true" hidden="false" outlineLevel="0" max="15" min="15" style="1" width="11.22"/>
    <col collapsed="false" customWidth="false" hidden="false" outlineLevel="0" max="16384" min="16" style="1" width="8.71"/>
  </cols>
  <sheetData>
    <row r="1" s="2" customFormat="true" ht="13.6" hidden="false" customHeight="true" outlineLevel="0" collapsed="false">
      <c r="G1" s="3" t="s">
        <v>0</v>
      </c>
      <c r="H1" s="3"/>
      <c r="I1" s="3"/>
      <c r="J1" s="3"/>
      <c r="M1" s="4"/>
    </row>
    <row r="2" s="2" customFormat="true" ht="13.6" hidden="false" customHeight="true" outlineLevel="0" collapsed="false">
      <c r="B2" s="5" t="s">
        <v>1</v>
      </c>
      <c r="C2" s="6" t="s">
        <v>1</v>
      </c>
      <c r="D2" s="7"/>
      <c r="E2" s="6" t="s">
        <v>2</v>
      </c>
      <c r="F2" s="6" t="s">
        <v>3</v>
      </c>
      <c r="G2" s="8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4" t="s">
        <v>10</v>
      </c>
    </row>
    <row r="3" customFormat="false" ht="13.6" hidden="false" customHeight="true" outlineLevel="0" collapsed="false">
      <c r="B3" s="9" t="s">
        <v>11</v>
      </c>
      <c r="C3" s="10" t="s">
        <v>12</v>
      </c>
      <c r="D3" s="11" t="s">
        <v>13</v>
      </c>
      <c r="E3" s="11" t="s">
        <v>14</v>
      </c>
      <c r="F3" s="12" t="s">
        <v>15</v>
      </c>
      <c r="G3" s="12" t="n">
        <v>45384</v>
      </c>
      <c r="H3" s="12" t="n">
        <f aca="false">G3+30</f>
        <v>45414</v>
      </c>
      <c r="I3" s="10" t="n">
        <v>272</v>
      </c>
      <c r="J3" s="13" t="n">
        <v>45386</v>
      </c>
      <c r="K3" s="14" t="n">
        <v>6233.65</v>
      </c>
      <c r="L3" s="15" t="n">
        <f aca="false">H3-J3</f>
        <v>28</v>
      </c>
      <c r="M3" s="4" t="n">
        <f aca="false">K3*L3</f>
        <v>174542.2</v>
      </c>
    </row>
    <row r="4" customFormat="false" ht="13.6" hidden="false" customHeight="true" outlineLevel="0" collapsed="false">
      <c r="B4" s="9" t="s">
        <v>11</v>
      </c>
      <c r="C4" s="10" t="s">
        <v>16</v>
      </c>
      <c r="D4" s="11" t="s">
        <v>13</v>
      </c>
      <c r="E4" s="11" t="s">
        <v>17</v>
      </c>
      <c r="F4" s="12" t="s">
        <v>15</v>
      </c>
      <c r="G4" s="12" t="n">
        <v>45384</v>
      </c>
      <c r="H4" s="12" t="n">
        <f aca="false">G4+30</f>
        <v>45414</v>
      </c>
      <c r="I4" s="10" t="n">
        <v>273</v>
      </c>
      <c r="J4" s="13" t="n">
        <v>45385</v>
      </c>
      <c r="K4" s="14" t="n">
        <v>833.4</v>
      </c>
      <c r="L4" s="15" t="n">
        <f aca="false">H4-J4</f>
        <v>29</v>
      </c>
      <c r="M4" s="4" t="n">
        <f aca="false">K4*L4</f>
        <v>24168.6</v>
      </c>
    </row>
    <row r="5" customFormat="false" ht="13.6" hidden="false" customHeight="true" outlineLevel="0" collapsed="false">
      <c r="B5" s="9" t="s">
        <v>18</v>
      </c>
      <c r="C5" s="10" t="s">
        <v>19</v>
      </c>
      <c r="D5" s="11" t="s">
        <v>20</v>
      </c>
      <c r="E5" s="11" t="s">
        <v>21</v>
      </c>
      <c r="F5" s="12" t="s">
        <v>22</v>
      </c>
      <c r="G5" s="12" t="n">
        <v>45386</v>
      </c>
      <c r="H5" s="12" t="n">
        <f aca="false">G5+30</f>
        <v>45416</v>
      </c>
      <c r="I5" s="10" t="n">
        <v>274</v>
      </c>
      <c r="J5" s="13" t="n">
        <v>45390</v>
      </c>
      <c r="K5" s="14" t="n">
        <v>10503.45</v>
      </c>
      <c r="L5" s="15" t="n">
        <f aca="false">H5-J5</f>
        <v>26</v>
      </c>
      <c r="M5" s="4" t="n">
        <f aca="false">K5*L5</f>
        <v>273089.7</v>
      </c>
    </row>
    <row r="6" customFormat="false" ht="13.6" hidden="false" customHeight="true" outlineLevel="0" collapsed="false">
      <c r="B6" s="9" t="s">
        <v>11</v>
      </c>
      <c r="C6" s="10" t="s">
        <v>16</v>
      </c>
      <c r="D6" s="11" t="s">
        <v>20</v>
      </c>
      <c r="E6" s="11" t="s">
        <v>21</v>
      </c>
      <c r="F6" s="12" t="s">
        <v>22</v>
      </c>
      <c r="G6" s="12" t="n">
        <v>45386</v>
      </c>
      <c r="H6" s="12" t="n">
        <f aca="false">G6+30</f>
        <v>45416</v>
      </c>
      <c r="I6" s="10" t="n">
        <v>275</v>
      </c>
      <c r="J6" s="13" t="n">
        <v>45387</v>
      </c>
      <c r="K6" s="14" t="n">
        <v>2545.18</v>
      </c>
      <c r="L6" s="15" t="n">
        <f aca="false">H6-J6</f>
        <v>29</v>
      </c>
      <c r="M6" s="4" t="n">
        <f aca="false">K6*L6</f>
        <v>73810.22</v>
      </c>
    </row>
    <row r="7" customFormat="false" ht="13.6" hidden="false" customHeight="true" outlineLevel="0" collapsed="false">
      <c r="B7" s="9" t="s">
        <v>23</v>
      </c>
      <c r="C7" s="10" t="s">
        <v>24</v>
      </c>
      <c r="D7" s="11" t="s">
        <v>25</v>
      </c>
      <c r="E7" s="11" t="s">
        <v>21</v>
      </c>
      <c r="F7" s="12" t="s">
        <v>22</v>
      </c>
      <c r="G7" s="12" t="n">
        <v>45386</v>
      </c>
      <c r="H7" s="12" t="n">
        <f aca="false">G7+30</f>
        <v>45416</v>
      </c>
      <c r="I7" s="10" t="n">
        <v>276</v>
      </c>
      <c r="J7" s="13" t="n">
        <v>45390</v>
      </c>
      <c r="K7" s="14" t="n">
        <v>3098</v>
      </c>
      <c r="L7" s="15" t="n">
        <f aca="false">H7-J7</f>
        <v>26</v>
      </c>
      <c r="M7" s="4" t="n">
        <f aca="false">K7*L7</f>
        <v>80548</v>
      </c>
    </row>
    <row r="8" customFormat="false" ht="13.6" hidden="false" customHeight="true" outlineLevel="0" collapsed="false">
      <c r="B8" s="9" t="s">
        <v>11</v>
      </c>
      <c r="C8" s="10" t="s">
        <v>26</v>
      </c>
      <c r="D8" s="11" t="s">
        <v>27</v>
      </c>
      <c r="E8" s="11" t="s">
        <v>28</v>
      </c>
      <c r="F8" s="12" t="s">
        <v>29</v>
      </c>
      <c r="G8" s="12" t="n">
        <v>45371</v>
      </c>
      <c r="H8" s="12" t="n">
        <f aca="false">G8+30</f>
        <v>45401</v>
      </c>
      <c r="I8" s="10" t="n">
        <v>277</v>
      </c>
      <c r="J8" s="13" t="n">
        <v>45390</v>
      </c>
      <c r="K8" s="14" t="n">
        <v>1751.26</v>
      </c>
      <c r="L8" s="15" t="n">
        <f aca="false">H8-J8</f>
        <v>11</v>
      </c>
      <c r="M8" s="4" t="n">
        <f aca="false">K8*L8</f>
        <v>19263.86</v>
      </c>
    </row>
    <row r="9" customFormat="false" ht="13.6" hidden="false" customHeight="true" outlineLevel="0" collapsed="false">
      <c r="B9" s="9" t="s">
        <v>30</v>
      </c>
      <c r="C9" s="10" t="s">
        <v>16</v>
      </c>
      <c r="D9" s="11" t="s">
        <v>27</v>
      </c>
      <c r="E9" s="11" t="s">
        <v>28</v>
      </c>
      <c r="F9" s="12" t="s">
        <v>29</v>
      </c>
      <c r="G9" s="12" t="n">
        <v>45371</v>
      </c>
      <c r="H9" s="12" t="n">
        <f aca="false">G9+30</f>
        <v>45401</v>
      </c>
      <c r="I9" s="10" t="n">
        <v>278</v>
      </c>
      <c r="J9" s="13" t="n">
        <v>45387</v>
      </c>
      <c r="K9" s="14" t="n">
        <v>327.71</v>
      </c>
      <c r="L9" s="15" t="n">
        <f aca="false">H9-J9</f>
        <v>14</v>
      </c>
      <c r="M9" s="4" t="n">
        <f aca="false">K9*L9</f>
        <v>4587.94</v>
      </c>
    </row>
    <row r="10" customFormat="false" ht="13.6" hidden="false" customHeight="true" outlineLevel="0" collapsed="false">
      <c r="B10" s="9" t="s">
        <v>31</v>
      </c>
      <c r="C10" s="10" t="s">
        <v>32</v>
      </c>
      <c r="D10" s="11" t="s">
        <v>33</v>
      </c>
      <c r="E10" s="11" t="s">
        <v>34</v>
      </c>
      <c r="F10" s="12" t="s">
        <v>35</v>
      </c>
      <c r="G10" s="12" t="n">
        <v>45365</v>
      </c>
      <c r="H10" s="12" t="n">
        <f aca="false">G10+30</f>
        <v>45395</v>
      </c>
      <c r="I10" s="10" t="n">
        <v>279</v>
      </c>
      <c r="J10" s="13" t="n">
        <v>45390</v>
      </c>
      <c r="K10" s="14" t="n">
        <v>24732.59</v>
      </c>
      <c r="L10" s="15" t="n">
        <f aca="false">H10-J10</f>
        <v>5</v>
      </c>
      <c r="M10" s="4" t="n">
        <f aca="false">K10*L10</f>
        <v>123662.95</v>
      </c>
    </row>
    <row r="11" customFormat="false" ht="13.6" hidden="false" customHeight="true" outlineLevel="0" collapsed="false">
      <c r="B11" s="9" t="s">
        <v>36</v>
      </c>
      <c r="C11" s="10" t="s">
        <v>16</v>
      </c>
      <c r="D11" s="11" t="s">
        <v>33</v>
      </c>
      <c r="E11" s="11" t="s">
        <v>34</v>
      </c>
      <c r="F11" s="12" t="s">
        <v>35</v>
      </c>
      <c r="G11" s="12" t="n">
        <v>45365</v>
      </c>
      <c r="H11" s="12" t="n">
        <f aca="false">G11+30</f>
        <v>45395</v>
      </c>
      <c r="I11" s="10" t="n">
        <v>280</v>
      </c>
      <c r="J11" s="13" t="n">
        <v>45387</v>
      </c>
      <c r="K11" s="14" t="n">
        <v>5441.17</v>
      </c>
      <c r="L11" s="15" t="n">
        <f aca="false">H11-J11</f>
        <v>8</v>
      </c>
      <c r="M11" s="4" t="n">
        <f aca="false">K11*L11</f>
        <v>43529.36</v>
      </c>
    </row>
    <row r="12" customFormat="false" ht="13.6" hidden="false" customHeight="true" outlineLevel="0" collapsed="false">
      <c r="B12" s="9" t="s">
        <v>11</v>
      </c>
      <c r="C12" s="10" t="s">
        <v>37</v>
      </c>
      <c r="D12" s="11" t="s">
        <v>38</v>
      </c>
      <c r="E12" s="11" t="s">
        <v>34</v>
      </c>
      <c r="F12" s="12" t="s">
        <v>39</v>
      </c>
      <c r="G12" s="12" t="n">
        <v>45377</v>
      </c>
      <c r="H12" s="12" t="n">
        <f aca="false">G12+30</f>
        <v>45407</v>
      </c>
      <c r="I12" s="10" t="n">
        <v>281</v>
      </c>
      <c r="J12" s="13" t="n">
        <v>45390</v>
      </c>
      <c r="K12" s="14" t="n">
        <v>7617.18</v>
      </c>
      <c r="L12" s="15" t="n">
        <f aca="false">H12-J12</f>
        <v>17</v>
      </c>
      <c r="M12" s="4" t="n">
        <f aca="false">K12*L12</f>
        <v>129492.06</v>
      </c>
    </row>
    <row r="13" customFormat="false" ht="13.6" hidden="false" customHeight="true" outlineLevel="0" collapsed="false">
      <c r="B13" s="9" t="s">
        <v>40</v>
      </c>
      <c r="C13" s="10" t="s">
        <v>16</v>
      </c>
      <c r="D13" s="11" t="s">
        <v>38</v>
      </c>
      <c r="E13" s="11" t="s">
        <v>34</v>
      </c>
      <c r="F13" s="12" t="s">
        <v>39</v>
      </c>
      <c r="G13" s="12" t="n">
        <v>45377</v>
      </c>
      <c r="H13" s="12" t="n">
        <f aca="false">G13+30</f>
        <v>45407</v>
      </c>
      <c r="I13" s="10" t="n">
        <v>282</v>
      </c>
      <c r="J13" s="13" t="n">
        <v>45387</v>
      </c>
      <c r="K13" s="14" t="n">
        <v>1425.37</v>
      </c>
      <c r="L13" s="15" t="n">
        <f aca="false">H13-J13</f>
        <v>20</v>
      </c>
      <c r="M13" s="4" t="n">
        <f aca="false">K13*L13</f>
        <v>28507.4</v>
      </c>
    </row>
    <row r="14" customFormat="false" ht="13.6" hidden="false" customHeight="true" outlineLevel="0" collapsed="false">
      <c r="B14" s="9" t="s">
        <v>31</v>
      </c>
      <c r="C14" s="10" t="s">
        <v>41</v>
      </c>
      <c r="D14" s="11" t="s">
        <v>42</v>
      </c>
      <c r="E14" s="11" t="s">
        <v>43</v>
      </c>
      <c r="F14" s="12" t="s">
        <v>44</v>
      </c>
      <c r="G14" s="12" t="n">
        <v>45377</v>
      </c>
      <c r="H14" s="12" t="n">
        <f aca="false">G14+30</f>
        <v>45407</v>
      </c>
      <c r="I14" s="10" t="n">
        <v>283</v>
      </c>
      <c r="J14" s="13" t="n">
        <v>45390</v>
      </c>
      <c r="K14" s="14" t="n">
        <v>367.11</v>
      </c>
      <c r="L14" s="15" t="n">
        <f aca="false">H14-J14</f>
        <v>17</v>
      </c>
      <c r="M14" s="4" t="n">
        <f aca="false">K14*L14</f>
        <v>6240.87</v>
      </c>
    </row>
    <row r="15" customFormat="false" ht="13.6" hidden="false" customHeight="true" outlineLevel="0" collapsed="false">
      <c r="B15" s="9" t="s">
        <v>45</v>
      </c>
      <c r="C15" s="10" t="s">
        <v>16</v>
      </c>
      <c r="D15" s="11" t="s">
        <v>42</v>
      </c>
      <c r="E15" s="11" t="s">
        <v>43</v>
      </c>
      <c r="F15" s="12" t="s">
        <v>44</v>
      </c>
      <c r="G15" s="12" t="n">
        <v>45377</v>
      </c>
      <c r="H15" s="12" t="n">
        <f aca="false">G15+30</f>
        <v>45407</v>
      </c>
      <c r="I15" s="10" t="n">
        <v>284</v>
      </c>
      <c r="J15" s="13" t="n">
        <v>45387</v>
      </c>
      <c r="K15" s="14" t="n">
        <v>68.69</v>
      </c>
      <c r="L15" s="15" t="n">
        <f aca="false">H15-J15</f>
        <v>20</v>
      </c>
      <c r="M15" s="4" t="n">
        <f aca="false">K15*L15</f>
        <v>1373.8</v>
      </c>
    </row>
    <row r="16" customFormat="false" ht="13.6" hidden="false" customHeight="true" outlineLevel="0" collapsed="false">
      <c r="B16" s="9" t="s">
        <v>46</v>
      </c>
      <c r="C16" s="10" t="s">
        <v>47</v>
      </c>
      <c r="D16" s="11" t="s">
        <v>48</v>
      </c>
      <c r="E16" s="11" t="s">
        <v>49</v>
      </c>
      <c r="F16" s="12" t="s">
        <v>50</v>
      </c>
      <c r="G16" s="12" t="n">
        <v>45377</v>
      </c>
      <c r="H16" s="12" t="n">
        <f aca="false">G16+30</f>
        <v>45407</v>
      </c>
      <c r="I16" s="10" t="n">
        <v>285</v>
      </c>
      <c r="J16" s="13" t="n">
        <v>45390</v>
      </c>
      <c r="K16" s="14" t="n">
        <v>624</v>
      </c>
      <c r="L16" s="15" t="n">
        <f aca="false">H16-J16</f>
        <v>17</v>
      </c>
      <c r="M16" s="4" t="n">
        <f aca="false">K16*L16</f>
        <v>10608</v>
      </c>
    </row>
    <row r="17" customFormat="false" ht="13.6" hidden="false" customHeight="true" outlineLevel="0" collapsed="false">
      <c r="B17" s="9" t="s">
        <v>11</v>
      </c>
      <c r="C17" s="10" t="s">
        <v>12</v>
      </c>
      <c r="D17" s="11" t="s">
        <v>51</v>
      </c>
      <c r="E17" s="11" t="s">
        <v>49</v>
      </c>
      <c r="F17" s="12" t="s">
        <v>52</v>
      </c>
      <c r="G17" s="12" t="n">
        <v>45386</v>
      </c>
      <c r="H17" s="12" t="n">
        <f aca="false">G17+30</f>
        <v>45416</v>
      </c>
      <c r="I17" s="10" t="n">
        <v>286</v>
      </c>
      <c r="J17" s="13" t="n">
        <v>45390</v>
      </c>
      <c r="K17" s="14" t="n">
        <v>13360</v>
      </c>
      <c r="L17" s="15" t="n">
        <f aca="false">H17-J17</f>
        <v>26</v>
      </c>
      <c r="M17" s="4" t="n">
        <f aca="false">K17*L17</f>
        <v>347360</v>
      </c>
    </row>
    <row r="18" customFormat="false" ht="13.6" hidden="false" customHeight="true" outlineLevel="0" collapsed="false">
      <c r="B18" s="9" t="s">
        <v>53</v>
      </c>
      <c r="C18" s="10" t="s">
        <v>16</v>
      </c>
      <c r="D18" s="11" t="s">
        <v>51</v>
      </c>
      <c r="E18" s="11" t="s">
        <v>49</v>
      </c>
      <c r="F18" s="12" t="s">
        <v>52</v>
      </c>
      <c r="G18" s="12" t="n">
        <v>45386</v>
      </c>
      <c r="H18" s="12" t="n">
        <f aca="false">G18+30</f>
        <v>45416</v>
      </c>
      <c r="I18" s="10" t="n">
        <v>287</v>
      </c>
      <c r="J18" s="13" t="n">
        <v>45387</v>
      </c>
      <c r="K18" s="14" t="n">
        <v>2500</v>
      </c>
      <c r="L18" s="15" t="n">
        <f aca="false">H18-J18</f>
        <v>29</v>
      </c>
      <c r="M18" s="4" t="n">
        <f aca="false">K18*L18</f>
        <v>72500</v>
      </c>
    </row>
    <row r="19" customFormat="false" ht="13.6" hidden="false" customHeight="true" outlineLevel="0" collapsed="false">
      <c r="B19" s="9" t="s">
        <v>54</v>
      </c>
      <c r="C19" s="10" t="s">
        <v>55</v>
      </c>
      <c r="D19" s="11" t="s">
        <v>56</v>
      </c>
      <c r="E19" s="11" t="s">
        <v>57</v>
      </c>
      <c r="F19" s="12" t="s">
        <v>58</v>
      </c>
      <c r="G19" s="12" t="n">
        <v>45169</v>
      </c>
      <c r="H19" s="12" t="n">
        <f aca="false">G19+30</f>
        <v>45199</v>
      </c>
      <c r="I19" s="10" t="n">
        <v>289</v>
      </c>
      <c r="J19" s="13" t="n">
        <v>45394</v>
      </c>
      <c r="K19" s="14" t="n">
        <v>1120</v>
      </c>
      <c r="L19" s="15" t="n">
        <f aca="false">H19-J19</f>
        <v>-195</v>
      </c>
      <c r="M19" s="4" t="n">
        <f aca="false">K19*L19</f>
        <v>-218400</v>
      </c>
    </row>
    <row r="20" customFormat="false" ht="13.6" hidden="false" customHeight="true" outlineLevel="0" collapsed="false">
      <c r="B20" s="9" t="s">
        <v>11</v>
      </c>
      <c r="C20" s="10" t="s">
        <v>16</v>
      </c>
      <c r="D20" s="11" t="s">
        <v>56</v>
      </c>
      <c r="E20" s="11" t="s">
        <v>57</v>
      </c>
      <c r="F20" s="12" t="s">
        <v>58</v>
      </c>
      <c r="G20" s="12" t="n">
        <v>45169</v>
      </c>
      <c r="H20" s="12" t="n">
        <f aca="false">G20+30</f>
        <v>45199</v>
      </c>
      <c r="I20" s="10" t="n">
        <v>290</v>
      </c>
      <c r="J20" s="13" t="n">
        <v>45393</v>
      </c>
      <c r="K20" s="14" t="n">
        <v>246.4</v>
      </c>
      <c r="L20" s="15" t="n">
        <f aca="false">H20-J20</f>
        <v>-194</v>
      </c>
      <c r="M20" s="4" t="n">
        <f aca="false">K20*L20</f>
        <v>-47801.6</v>
      </c>
    </row>
    <row r="21" customFormat="false" ht="13.6" hidden="false" customHeight="true" outlineLevel="0" collapsed="false">
      <c r="B21" s="9" t="s">
        <v>59</v>
      </c>
      <c r="C21" s="10" t="s">
        <v>60</v>
      </c>
      <c r="D21" s="11" t="s">
        <v>61</v>
      </c>
      <c r="E21" s="11" t="s">
        <v>62</v>
      </c>
      <c r="F21" s="12" t="s">
        <v>63</v>
      </c>
      <c r="G21" s="12" t="n">
        <v>45274</v>
      </c>
      <c r="H21" s="12" t="n">
        <f aca="false">G21+30</f>
        <v>45304</v>
      </c>
      <c r="I21" s="10" t="n">
        <v>291</v>
      </c>
      <c r="J21" s="13" t="n">
        <v>45394</v>
      </c>
      <c r="K21" s="14" t="n">
        <v>866.5</v>
      </c>
      <c r="L21" s="15" t="n">
        <f aca="false">H21-J21</f>
        <v>-90</v>
      </c>
      <c r="M21" s="4" t="n">
        <f aca="false">K21*L21</f>
        <v>-77985</v>
      </c>
    </row>
    <row r="22" customFormat="false" ht="13.6" hidden="false" customHeight="true" outlineLevel="0" collapsed="false">
      <c r="B22" s="9" t="s">
        <v>31</v>
      </c>
      <c r="C22" s="10" t="s">
        <v>16</v>
      </c>
      <c r="D22" s="11" t="s">
        <v>61</v>
      </c>
      <c r="E22" s="11" t="s">
        <v>62</v>
      </c>
      <c r="F22" s="12" t="s">
        <v>63</v>
      </c>
      <c r="G22" s="12" t="n">
        <v>45274</v>
      </c>
      <c r="H22" s="12" t="n">
        <f aca="false">G22+30</f>
        <v>45304</v>
      </c>
      <c r="I22" s="10" t="n">
        <v>292</v>
      </c>
      <c r="J22" s="13" t="n">
        <v>45393</v>
      </c>
      <c r="K22" s="14" t="n">
        <v>190.63</v>
      </c>
      <c r="L22" s="15" t="n">
        <f aca="false">H22-J22</f>
        <v>-89</v>
      </c>
      <c r="M22" s="4" t="n">
        <f aca="false">K22*L22</f>
        <v>-16966.07</v>
      </c>
    </row>
    <row r="23" customFormat="false" ht="13.6" hidden="false" customHeight="true" outlineLevel="0" collapsed="false">
      <c r="B23" s="9" t="s">
        <v>64</v>
      </c>
      <c r="C23" s="10" t="s">
        <v>65</v>
      </c>
      <c r="D23" s="11" t="s">
        <v>66</v>
      </c>
      <c r="E23" s="11" t="s">
        <v>49</v>
      </c>
      <c r="F23" s="12" t="s">
        <v>67</v>
      </c>
      <c r="G23" s="12" t="n">
        <v>45390</v>
      </c>
      <c r="H23" s="12" t="n">
        <f aca="false">G23+30</f>
        <v>45420</v>
      </c>
      <c r="I23" s="10" t="n">
        <v>293</v>
      </c>
      <c r="J23" s="13" t="n">
        <v>45394</v>
      </c>
      <c r="K23" s="14" t="n">
        <v>536679.67</v>
      </c>
      <c r="L23" s="15" t="n">
        <f aca="false">H23-J23</f>
        <v>26</v>
      </c>
      <c r="M23" s="4" t="n">
        <f aca="false">K23*L23</f>
        <v>13953671.42</v>
      </c>
    </row>
    <row r="24" customFormat="false" ht="13.6" hidden="false" customHeight="true" outlineLevel="0" collapsed="false">
      <c r="B24" s="9" t="s">
        <v>31</v>
      </c>
      <c r="C24" s="10" t="s">
        <v>16</v>
      </c>
      <c r="D24" s="11" t="s">
        <v>66</v>
      </c>
      <c r="E24" s="11" t="s">
        <v>49</v>
      </c>
      <c r="F24" s="12" t="s">
        <v>67</v>
      </c>
      <c r="G24" s="12" t="n">
        <v>45390</v>
      </c>
      <c r="H24" s="12" t="n">
        <f aca="false">G24+30</f>
        <v>45420</v>
      </c>
      <c r="I24" s="10" t="n">
        <v>294</v>
      </c>
      <c r="J24" s="13" t="n">
        <v>45393</v>
      </c>
      <c r="K24" s="14" t="n">
        <v>118069.53</v>
      </c>
      <c r="L24" s="15" t="n">
        <f aca="false">H24-J24</f>
        <v>27</v>
      </c>
      <c r="M24" s="4" t="n">
        <f aca="false">K24*L24</f>
        <v>3187877.31</v>
      </c>
    </row>
    <row r="25" customFormat="false" ht="13.6" hidden="false" customHeight="true" outlineLevel="0" collapsed="false">
      <c r="B25" s="9" t="s">
        <v>68</v>
      </c>
      <c r="C25" s="10" t="s">
        <v>69</v>
      </c>
      <c r="D25" s="11" t="s">
        <v>70</v>
      </c>
      <c r="E25" s="11" t="s">
        <v>71</v>
      </c>
      <c r="F25" s="12" t="s">
        <v>72</v>
      </c>
      <c r="G25" s="12" t="n">
        <v>45376</v>
      </c>
      <c r="H25" s="12" t="n">
        <f aca="false">G25+30</f>
        <v>45406</v>
      </c>
      <c r="I25" s="10" t="n">
        <v>295</v>
      </c>
      <c r="J25" s="13" t="n">
        <v>45394</v>
      </c>
      <c r="K25" s="14" t="n">
        <v>62138.7</v>
      </c>
      <c r="L25" s="15" t="n">
        <f aca="false">H25-J25</f>
        <v>12</v>
      </c>
      <c r="M25" s="4" t="n">
        <f aca="false">K25*L25</f>
        <v>745664.4</v>
      </c>
    </row>
    <row r="26" customFormat="false" ht="13.6" hidden="false" customHeight="true" outlineLevel="0" collapsed="false">
      <c r="B26" s="9" t="s">
        <v>31</v>
      </c>
      <c r="C26" s="10" t="s">
        <v>16</v>
      </c>
      <c r="D26" s="11" t="s">
        <v>70</v>
      </c>
      <c r="E26" s="11" t="s">
        <v>71</v>
      </c>
      <c r="F26" s="12" t="s">
        <v>72</v>
      </c>
      <c r="G26" s="12" t="n">
        <v>45376</v>
      </c>
      <c r="H26" s="12" t="n">
        <f aca="false">G26+30</f>
        <v>45406</v>
      </c>
      <c r="I26" s="10" t="n">
        <v>296</v>
      </c>
      <c r="J26" s="13" t="n">
        <v>45393</v>
      </c>
      <c r="K26" s="14" t="n">
        <v>13670.51</v>
      </c>
      <c r="L26" s="15" t="n">
        <f aca="false">H26-J26</f>
        <v>13</v>
      </c>
      <c r="M26" s="4" t="n">
        <f aca="false">K26*L26</f>
        <v>177716.63</v>
      </c>
    </row>
    <row r="27" customFormat="false" ht="13.6" hidden="false" customHeight="true" outlineLevel="0" collapsed="false">
      <c r="B27" s="9" t="s">
        <v>73</v>
      </c>
      <c r="C27" s="10" t="s">
        <v>74</v>
      </c>
      <c r="D27" s="11" t="s">
        <v>75</v>
      </c>
      <c r="E27" s="11" t="s">
        <v>76</v>
      </c>
      <c r="F27" s="12" t="s">
        <v>77</v>
      </c>
      <c r="G27" s="12" t="n">
        <v>45342</v>
      </c>
      <c r="H27" s="12" t="n">
        <f aca="false">G27+30</f>
        <v>45372</v>
      </c>
      <c r="I27" s="10" t="n">
        <v>297</v>
      </c>
      <c r="J27" s="13" t="n">
        <v>45394</v>
      </c>
      <c r="K27" s="14" t="n">
        <f aca="false">4039.2-K28</f>
        <v>3960.99</v>
      </c>
      <c r="L27" s="15" t="n">
        <f aca="false">H27-J27</f>
        <v>-22</v>
      </c>
      <c r="M27" s="4" t="n">
        <f aca="false">K27*L27</f>
        <v>-87141.78</v>
      </c>
    </row>
    <row r="28" customFormat="false" ht="13.6" hidden="false" customHeight="true" outlineLevel="0" collapsed="false">
      <c r="B28" s="9"/>
      <c r="C28" s="10" t="s">
        <v>74</v>
      </c>
      <c r="D28" s="11" t="s">
        <v>75</v>
      </c>
      <c r="E28" s="11" t="s">
        <v>43</v>
      </c>
      <c r="F28" s="12" t="s">
        <v>78</v>
      </c>
      <c r="G28" s="12" t="n">
        <v>45378</v>
      </c>
      <c r="H28" s="12" t="n">
        <f aca="false">G28+30</f>
        <v>45408</v>
      </c>
      <c r="I28" s="10" t="n">
        <v>297</v>
      </c>
      <c r="J28" s="13" t="n">
        <v>45394</v>
      </c>
      <c r="K28" s="16" t="n">
        <v>78.21</v>
      </c>
      <c r="L28" s="15" t="n">
        <f aca="false">H28-J28</f>
        <v>14</v>
      </c>
      <c r="M28" s="4" t="n">
        <f aca="false">K28*L28</f>
        <v>1094.94</v>
      </c>
    </row>
    <row r="29" customFormat="false" ht="13.6" hidden="false" customHeight="true" outlineLevel="0" collapsed="false">
      <c r="B29" s="9" t="s">
        <v>31</v>
      </c>
      <c r="C29" s="10" t="s">
        <v>79</v>
      </c>
      <c r="D29" s="11" t="s">
        <v>80</v>
      </c>
      <c r="E29" s="11" t="s">
        <v>81</v>
      </c>
      <c r="F29" s="12" t="s">
        <v>82</v>
      </c>
      <c r="G29" s="12" t="n">
        <v>45387</v>
      </c>
      <c r="H29" s="12" t="n">
        <f aca="false">G29+30</f>
        <v>45417</v>
      </c>
      <c r="I29" s="10" t="n">
        <v>298</v>
      </c>
      <c r="J29" s="13" t="n">
        <v>45394</v>
      </c>
      <c r="K29" s="14" t="n">
        <v>40229.28</v>
      </c>
      <c r="L29" s="15" t="n">
        <f aca="false">H29-J29</f>
        <v>23</v>
      </c>
      <c r="M29" s="4" t="n">
        <f aca="false">K29*L29</f>
        <v>925273.44</v>
      </c>
    </row>
    <row r="30" customFormat="false" ht="13.6" hidden="false" customHeight="true" outlineLevel="0" collapsed="false">
      <c r="B30" s="9" t="s">
        <v>83</v>
      </c>
      <c r="C30" s="10" t="s">
        <v>16</v>
      </c>
      <c r="D30" s="11" t="s">
        <v>80</v>
      </c>
      <c r="E30" s="11" t="s">
        <v>81</v>
      </c>
      <c r="F30" s="12" t="s">
        <v>82</v>
      </c>
      <c r="G30" s="12" t="n">
        <v>45387</v>
      </c>
      <c r="H30" s="12" t="n">
        <f aca="false">G30+30</f>
        <v>45417</v>
      </c>
      <c r="I30" s="10" t="n">
        <v>299</v>
      </c>
      <c r="J30" s="13" t="n">
        <v>45393</v>
      </c>
      <c r="K30" s="14" t="n">
        <v>8850.44</v>
      </c>
      <c r="L30" s="15" t="n">
        <f aca="false">H30-J30</f>
        <v>24</v>
      </c>
      <c r="M30" s="4" t="n">
        <f aca="false">K30*L30</f>
        <v>212410.56</v>
      </c>
    </row>
    <row r="31" customFormat="false" ht="13.6" hidden="false" customHeight="true" outlineLevel="0" collapsed="false">
      <c r="B31" s="9" t="s">
        <v>11</v>
      </c>
      <c r="C31" s="10" t="s">
        <v>84</v>
      </c>
      <c r="D31" s="11" t="s">
        <v>85</v>
      </c>
      <c r="E31" s="11" t="s">
        <v>81</v>
      </c>
      <c r="F31" s="12" t="s">
        <v>86</v>
      </c>
      <c r="G31" s="12" t="n">
        <v>45380</v>
      </c>
      <c r="H31" s="12" t="n">
        <f aca="false">G31+30</f>
        <v>45410</v>
      </c>
      <c r="I31" s="10" t="n">
        <v>302</v>
      </c>
      <c r="J31" s="13" t="n">
        <v>45401</v>
      </c>
      <c r="K31" s="14" t="n">
        <v>2926.45</v>
      </c>
      <c r="L31" s="15" t="n">
        <f aca="false">H31-J31</f>
        <v>9</v>
      </c>
      <c r="M31" s="4" t="n">
        <f aca="false">K31*L31</f>
        <v>26338.05</v>
      </c>
    </row>
    <row r="32" customFormat="false" ht="13.6" hidden="false" customHeight="true" outlineLevel="0" collapsed="false">
      <c r="B32" s="9" t="s">
        <v>87</v>
      </c>
      <c r="C32" s="10" t="s">
        <v>88</v>
      </c>
      <c r="D32" s="11" t="s">
        <v>89</v>
      </c>
      <c r="E32" s="11" t="s">
        <v>21</v>
      </c>
      <c r="F32" s="12" t="s">
        <v>90</v>
      </c>
      <c r="G32" s="12" t="n">
        <v>45376</v>
      </c>
      <c r="H32" s="12" t="n">
        <f aca="false">G32+30</f>
        <v>45406</v>
      </c>
      <c r="I32" s="10" t="n">
        <v>306</v>
      </c>
      <c r="J32" s="13" t="n">
        <v>45401</v>
      </c>
      <c r="K32" s="14" t="n">
        <v>199642.91</v>
      </c>
      <c r="L32" s="15" t="n">
        <f aca="false">H32-J32</f>
        <v>5</v>
      </c>
      <c r="M32" s="4" t="n">
        <f aca="false">K32*L32</f>
        <v>998214.55</v>
      </c>
    </row>
    <row r="33" customFormat="false" ht="13.6" hidden="false" customHeight="true" outlineLevel="0" collapsed="false">
      <c r="B33" s="9" t="s">
        <v>31</v>
      </c>
      <c r="C33" s="10" t="s">
        <v>16</v>
      </c>
      <c r="D33" s="11" t="s">
        <v>89</v>
      </c>
      <c r="E33" s="11" t="s">
        <v>21</v>
      </c>
      <c r="F33" s="12" t="s">
        <v>90</v>
      </c>
      <c r="G33" s="12" t="n">
        <v>45376</v>
      </c>
      <c r="H33" s="12" t="n">
        <f aca="false">G33+30</f>
        <v>45406</v>
      </c>
      <c r="I33" s="10" t="n">
        <v>307</v>
      </c>
      <c r="J33" s="13" t="n">
        <v>45400</v>
      </c>
      <c r="K33" s="14" t="n">
        <v>43921.44</v>
      </c>
      <c r="L33" s="15" t="n">
        <f aca="false">H33-J33</f>
        <v>6</v>
      </c>
      <c r="M33" s="4" t="n">
        <f aca="false">K33*L33</f>
        <v>263528.64</v>
      </c>
    </row>
    <row r="34" customFormat="false" ht="13.6" hidden="false" customHeight="true" outlineLevel="0" collapsed="false">
      <c r="B34" s="9" t="s">
        <v>91</v>
      </c>
      <c r="C34" s="10" t="s">
        <v>92</v>
      </c>
      <c r="D34" s="11" t="s">
        <v>93</v>
      </c>
      <c r="E34" s="11" t="s">
        <v>94</v>
      </c>
      <c r="F34" s="12" t="s">
        <v>95</v>
      </c>
      <c r="G34" s="12" t="n">
        <v>45387</v>
      </c>
      <c r="H34" s="12" t="n">
        <f aca="false">G34+30</f>
        <v>45417</v>
      </c>
      <c r="I34" s="10" t="n">
        <v>308</v>
      </c>
      <c r="J34" s="13" t="n">
        <v>45401</v>
      </c>
      <c r="K34" s="14" t="n">
        <v>14948.24</v>
      </c>
      <c r="L34" s="15" t="n">
        <f aca="false">H34-J34</f>
        <v>16</v>
      </c>
      <c r="M34" s="4" t="n">
        <f aca="false">K34*L34</f>
        <v>239171.84</v>
      </c>
    </row>
    <row r="35" customFormat="false" ht="13.6" hidden="false" customHeight="true" outlineLevel="0" collapsed="false">
      <c r="B35" s="9" t="s">
        <v>11</v>
      </c>
      <c r="C35" s="10" t="s">
        <v>16</v>
      </c>
      <c r="D35" s="11" t="s">
        <v>93</v>
      </c>
      <c r="E35" s="11" t="s">
        <v>94</v>
      </c>
      <c r="F35" s="12" t="s">
        <v>95</v>
      </c>
      <c r="G35" s="12" t="n">
        <v>45387</v>
      </c>
      <c r="H35" s="12" t="n">
        <f aca="false">G35+30</f>
        <v>45417</v>
      </c>
      <c r="I35" s="10" t="n">
        <v>309</v>
      </c>
      <c r="J35" s="13" t="n">
        <v>45400</v>
      </c>
      <c r="K35" s="14" t="n">
        <v>2797.2</v>
      </c>
      <c r="L35" s="15" t="n">
        <f aca="false">H35-J35</f>
        <v>17</v>
      </c>
      <c r="M35" s="4" t="n">
        <f aca="false">K35*L35</f>
        <v>47552.4</v>
      </c>
    </row>
    <row r="36" customFormat="false" ht="13.6" hidden="false" customHeight="true" outlineLevel="0" collapsed="false">
      <c r="B36" s="9" t="s">
        <v>96</v>
      </c>
      <c r="C36" s="10" t="s">
        <v>97</v>
      </c>
      <c r="D36" s="11" t="s">
        <v>98</v>
      </c>
      <c r="E36" s="11" t="s">
        <v>99</v>
      </c>
      <c r="F36" s="12" t="s">
        <v>100</v>
      </c>
      <c r="G36" s="12" t="n">
        <v>45258</v>
      </c>
      <c r="H36" s="12" t="n">
        <f aca="false">G36+30</f>
        <v>45288</v>
      </c>
      <c r="I36" s="10" t="n">
        <v>310</v>
      </c>
      <c r="J36" s="13" t="n">
        <v>45401</v>
      </c>
      <c r="K36" s="14" t="n">
        <v>7202.69</v>
      </c>
      <c r="L36" s="15" t="n">
        <f aca="false">H36-J36</f>
        <v>-113</v>
      </c>
      <c r="M36" s="4" t="n">
        <f aca="false">K36*L36</f>
        <v>-813903.97</v>
      </c>
    </row>
    <row r="37" customFormat="false" ht="13.6" hidden="false" customHeight="true" outlineLevel="0" collapsed="false">
      <c r="B37" s="9" t="s">
        <v>31</v>
      </c>
      <c r="C37" s="10" t="s">
        <v>16</v>
      </c>
      <c r="D37" s="11" t="s">
        <v>98</v>
      </c>
      <c r="E37" s="11" t="s">
        <v>99</v>
      </c>
      <c r="F37" s="12" t="s">
        <v>100</v>
      </c>
      <c r="G37" s="12" t="n">
        <v>45258</v>
      </c>
      <c r="H37" s="12" t="n">
        <f aca="false">G37+30</f>
        <v>45288</v>
      </c>
      <c r="I37" s="10" t="n">
        <v>311</v>
      </c>
      <c r="J37" s="13" t="n">
        <v>45400</v>
      </c>
      <c r="K37" s="14" t="n">
        <v>1347.81</v>
      </c>
      <c r="L37" s="15" t="n">
        <f aca="false">H37-J37</f>
        <v>-112</v>
      </c>
      <c r="M37" s="4" t="n">
        <f aca="false">K37*L37</f>
        <v>-150954.72</v>
      </c>
    </row>
    <row r="38" customFormat="false" ht="13.6" hidden="false" customHeight="true" outlineLevel="0" collapsed="false">
      <c r="B38" s="9" t="s">
        <v>101</v>
      </c>
      <c r="C38" s="10" t="s">
        <v>102</v>
      </c>
      <c r="D38" s="11" t="s">
        <v>103</v>
      </c>
      <c r="E38" s="11" t="s">
        <v>76</v>
      </c>
      <c r="F38" s="12" t="s">
        <v>104</v>
      </c>
      <c r="G38" s="12" t="n">
        <v>45350</v>
      </c>
      <c r="H38" s="12" t="n">
        <f aca="false">G38+30</f>
        <v>45380</v>
      </c>
      <c r="I38" s="10" t="n">
        <v>312</v>
      </c>
      <c r="J38" s="13" t="n">
        <v>45401</v>
      </c>
      <c r="K38" s="14" t="n">
        <v>105186.36</v>
      </c>
      <c r="L38" s="15" t="n">
        <f aca="false">H38-J38</f>
        <v>-21</v>
      </c>
      <c r="M38" s="4" t="n">
        <f aca="false">K38*L38</f>
        <v>-2208913.56</v>
      </c>
    </row>
    <row r="39" customFormat="false" ht="13.6" hidden="false" customHeight="true" outlineLevel="0" collapsed="false">
      <c r="B39" s="9" t="s">
        <v>11</v>
      </c>
      <c r="C39" s="10" t="s">
        <v>16</v>
      </c>
      <c r="D39" s="11" t="s">
        <v>103</v>
      </c>
      <c r="E39" s="11" t="s">
        <v>76</v>
      </c>
      <c r="F39" s="12" t="s">
        <v>104</v>
      </c>
      <c r="G39" s="12" t="n">
        <v>45350</v>
      </c>
      <c r="H39" s="12" t="n">
        <f aca="false">G39+30</f>
        <v>45380</v>
      </c>
      <c r="I39" s="10" t="n">
        <v>313</v>
      </c>
      <c r="J39" s="13" t="n">
        <v>45400</v>
      </c>
      <c r="K39" s="14" t="n">
        <v>23141</v>
      </c>
      <c r="L39" s="15" t="n">
        <f aca="false">H39-J39</f>
        <v>-20</v>
      </c>
      <c r="M39" s="4" t="n">
        <f aca="false">K39*L39</f>
        <v>-462820</v>
      </c>
    </row>
    <row r="40" customFormat="false" ht="13.6" hidden="false" customHeight="true" outlineLevel="0" collapsed="false">
      <c r="B40" s="9" t="s">
        <v>105</v>
      </c>
      <c r="C40" s="10" t="s">
        <v>102</v>
      </c>
      <c r="D40" s="11" t="s">
        <v>106</v>
      </c>
      <c r="E40" s="11" t="s">
        <v>107</v>
      </c>
      <c r="F40" s="12" t="s">
        <v>108</v>
      </c>
      <c r="G40" s="12" t="n">
        <v>45363</v>
      </c>
      <c r="H40" s="12" t="n">
        <f aca="false">G40+30</f>
        <v>45393</v>
      </c>
      <c r="I40" s="10" t="n">
        <v>314</v>
      </c>
      <c r="J40" s="13" t="n">
        <v>45401</v>
      </c>
      <c r="K40" s="14" t="n">
        <v>119604.61</v>
      </c>
      <c r="L40" s="15" t="n">
        <f aca="false">H40-J40</f>
        <v>-8</v>
      </c>
      <c r="M40" s="4" t="n">
        <f aca="false">K40*L40</f>
        <v>-956836.88</v>
      </c>
    </row>
    <row r="41" customFormat="false" ht="13.6" hidden="false" customHeight="true" outlineLevel="0" collapsed="false">
      <c r="B41" s="9" t="s">
        <v>31</v>
      </c>
      <c r="C41" s="10" t="s">
        <v>16</v>
      </c>
      <c r="D41" s="11" t="s">
        <v>106</v>
      </c>
      <c r="E41" s="11" t="s">
        <v>107</v>
      </c>
      <c r="F41" s="12" t="s">
        <v>108</v>
      </c>
      <c r="G41" s="12" t="n">
        <v>45363</v>
      </c>
      <c r="H41" s="12" t="n">
        <f aca="false">G41+30</f>
        <v>45393</v>
      </c>
      <c r="I41" s="10" t="n">
        <v>315</v>
      </c>
      <c r="J41" s="13" t="n">
        <v>45400</v>
      </c>
      <c r="K41" s="14" t="n">
        <v>26313.01</v>
      </c>
      <c r="L41" s="15" t="n">
        <f aca="false">H41-J41</f>
        <v>-7</v>
      </c>
      <c r="M41" s="4" t="n">
        <f aca="false">K41*L41</f>
        <v>-184191.07</v>
      </c>
    </row>
    <row r="42" customFormat="false" ht="13.6" hidden="false" customHeight="true" outlineLevel="0" collapsed="false">
      <c r="B42" s="9" t="s">
        <v>109</v>
      </c>
      <c r="C42" s="10" t="s">
        <v>110</v>
      </c>
      <c r="D42" s="11" t="s">
        <v>111</v>
      </c>
      <c r="E42" s="11" t="s">
        <v>21</v>
      </c>
      <c r="F42" s="12" t="s">
        <v>112</v>
      </c>
      <c r="G42" s="12" t="n">
        <v>45350</v>
      </c>
      <c r="H42" s="12" t="n">
        <f aca="false">G42+30</f>
        <v>45380</v>
      </c>
      <c r="I42" s="10" t="n">
        <v>316</v>
      </c>
      <c r="J42" s="13" t="n">
        <v>45401</v>
      </c>
      <c r="K42" s="14" t="n">
        <v>8320</v>
      </c>
      <c r="L42" s="15" t="n">
        <f aca="false">H42-J42</f>
        <v>-21</v>
      </c>
      <c r="M42" s="4" t="n">
        <f aca="false">K42*L42</f>
        <v>-174720</v>
      </c>
    </row>
    <row r="43" customFormat="false" ht="13.6" hidden="false" customHeight="true" outlineLevel="0" collapsed="false">
      <c r="B43" s="9" t="s">
        <v>113</v>
      </c>
      <c r="C43" s="10" t="s">
        <v>114</v>
      </c>
      <c r="D43" s="11" t="s">
        <v>115</v>
      </c>
      <c r="E43" s="11" t="s">
        <v>116</v>
      </c>
      <c r="F43" s="12" t="s">
        <v>117</v>
      </c>
      <c r="G43" s="12" t="n">
        <v>45134</v>
      </c>
      <c r="H43" s="12" t="n">
        <f aca="false">G43+30</f>
        <v>45164</v>
      </c>
      <c r="I43" s="10" t="n">
        <v>317</v>
      </c>
      <c r="J43" s="13" t="n">
        <v>45401</v>
      </c>
      <c r="K43" s="14" t="n">
        <v>36410.39</v>
      </c>
      <c r="L43" s="15" t="n">
        <f aca="false">H43-J43</f>
        <v>-237</v>
      </c>
      <c r="M43" s="4" t="n">
        <f aca="false">K43*L43</f>
        <v>-8629262.43</v>
      </c>
    </row>
    <row r="44" customFormat="false" ht="13.6" hidden="false" customHeight="true" outlineLevel="0" collapsed="false">
      <c r="B44" s="9" t="s">
        <v>11</v>
      </c>
      <c r="C44" s="10" t="s">
        <v>114</v>
      </c>
      <c r="D44" s="11" t="s">
        <v>118</v>
      </c>
      <c r="E44" s="11" t="s">
        <v>119</v>
      </c>
      <c r="F44" s="12" t="s">
        <v>117</v>
      </c>
      <c r="G44" s="12" t="n">
        <v>45134</v>
      </c>
      <c r="H44" s="12" t="n">
        <f aca="false">G44+30</f>
        <v>45164</v>
      </c>
      <c r="I44" s="10" t="n">
        <v>318</v>
      </c>
      <c r="J44" s="13" t="n">
        <v>45401</v>
      </c>
      <c r="K44" s="14" t="n">
        <v>89177.29</v>
      </c>
      <c r="L44" s="15" t="n">
        <f aca="false">H44-J44</f>
        <v>-237</v>
      </c>
      <c r="M44" s="4" t="n">
        <f aca="false">K44*L44</f>
        <v>-21135017.73</v>
      </c>
    </row>
    <row r="45" customFormat="false" ht="13.6" hidden="false" customHeight="true" outlineLevel="0" collapsed="false">
      <c r="B45" s="9" t="s">
        <v>120</v>
      </c>
      <c r="C45" s="10" t="s">
        <v>65</v>
      </c>
      <c r="D45" s="11" t="s">
        <v>121</v>
      </c>
      <c r="E45" s="11" t="s">
        <v>119</v>
      </c>
      <c r="F45" s="12" t="s">
        <v>122</v>
      </c>
      <c r="G45" s="12" t="n">
        <v>45134</v>
      </c>
      <c r="H45" s="12" t="n">
        <f aca="false">G45+30</f>
        <v>45164</v>
      </c>
      <c r="I45" s="10" t="n">
        <v>319</v>
      </c>
      <c r="J45" s="13" t="n">
        <v>45401</v>
      </c>
      <c r="K45" s="14" t="n">
        <v>27571.16</v>
      </c>
      <c r="L45" s="15" t="n">
        <f aca="false">H45-J45</f>
        <v>-237</v>
      </c>
      <c r="M45" s="4" t="n">
        <f aca="false">K45*L45</f>
        <v>-6534364.92</v>
      </c>
    </row>
    <row r="46" customFormat="false" ht="13.6" hidden="false" customHeight="true" outlineLevel="0" collapsed="false">
      <c r="B46" s="9" t="s">
        <v>11</v>
      </c>
      <c r="C46" s="10" t="s">
        <v>65</v>
      </c>
      <c r="D46" s="11" t="s">
        <v>123</v>
      </c>
      <c r="E46" s="11" t="s">
        <v>124</v>
      </c>
      <c r="F46" s="12" t="s">
        <v>122</v>
      </c>
      <c r="G46" s="12" t="n">
        <v>45134</v>
      </c>
      <c r="H46" s="12" t="n">
        <f aca="false">G46+30</f>
        <v>45164</v>
      </c>
      <c r="I46" s="10" t="n">
        <v>320</v>
      </c>
      <c r="J46" s="13" t="n">
        <v>45401</v>
      </c>
      <c r="K46" s="14" t="n">
        <v>38051.3</v>
      </c>
      <c r="L46" s="15" t="n">
        <f aca="false">H46-J46</f>
        <v>-237</v>
      </c>
      <c r="M46" s="4" t="n">
        <f aca="false">K46*L46</f>
        <v>-9018158.1</v>
      </c>
    </row>
    <row r="47" customFormat="false" ht="13.6" hidden="false" customHeight="true" outlineLevel="0" collapsed="false">
      <c r="B47" s="9" t="s">
        <v>125</v>
      </c>
      <c r="C47" s="10" t="s">
        <v>126</v>
      </c>
      <c r="D47" s="11" t="s">
        <v>127</v>
      </c>
      <c r="E47" s="11" t="s">
        <v>128</v>
      </c>
      <c r="F47" s="12" t="s">
        <v>129</v>
      </c>
      <c r="G47" s="12" t="n">
        <v>45132</v>
      </c>
      <c r="H47" s="12" t="n">
        <f aca="false">G47+30</f>
        <v>45162</v>
      </c>
      <c r="I47" s="10" t="n">
        <v>321</v>
      </c>
      <c r="J47" s="13" t="n">
        <v>45401</v>
      </c>
      <c r="K47" s="14" t="n">
        <v>11816.21</v>
      </c>
      <c r="L47" s="15" t="n">
        <f aca="false">H47-J47</f>
        <v>-239</v>
      </c>
      <c r="M47" s="4" t="n">
        <f aca="false">K47*L47</f>
        <v>-2824074.19</v>
      </c>
    </row>
    <row r="48" customFormat="false" ht="13.6" hidden="false" customHeight="true" outlineLevel="0" collapsed="false">
      <c r="B48" s="9" t="s">
        <v>11</v>
      </c>
      <c r="C48" s="10" t="s">
        <v>126</v>
      </c>
      <c r="D48" s="11" t="s">
        <v>130</v>
      </c>
      <c r="E48" s="11" t="s">
        <v>131</v>
      </c>
      <c r="F48" s="12" t="s">
        <v>129</v>
      </c>
      <c r="G48" s="12" t="n">
        <v>45132</v>
      </c>
      <c r="H48" s="12" t="n">
        <f aca="false">G48+30</f>
        <v>45162</v>
      </c>
      <c r="I48" s="10" t="n">
        <v>322</v>
      </c>
      <c r="J48" s="13" t="n">
        <v>45401</v>
      </c>
      <c r="K48" s="14" t="n">
        <v>16307.7</v>
      </c>
      <c r="L48" s="15" t="n">
        <f aca="false">H48-J48</f>
        <v>-239</v>
      </c>
      <c r="M48" s="4" t="n">
        <f aca="false">K48*L48</f>
        <v>-3897540.3</v>
      </c>
    </row>
    <row r="49" customFormat="false" ht="13.6" hidden="false" customHeight="true" outlineLevel="0" collapsed="false">
      <c r="B49" s="9" t="s">
        <v>132</v>
      </c>
      <c r="C49" s="10" t="s">
        <v>133</v>
      </c>
      <c r="D49" s="11" t="s">
        <v>134</v>
      </c>
      <c r="E49" s="11" t="s">
        <v>135</v>
      </c>
      <c r="F49" s="12" t="s">
        <v>136</v>
      </c>
      <c r="G49" s="12" t="n">
        <v>44924</v>
      </c>
      <c r="H49" s="12" t="n">
        <f aca="false">G49+30</f>
        <v>44954</v>
      </c>
      <c r="I49" s="10" t="n">
        <v>323</v>
      </c>
      <c r="J49" s="13" t="n">
        <v>45401</v>
      </c>
      <c r="K49" s="14" t="n">
        <v>25748.5</v>
      </c>
      <c r="L49" s="15" t="n">
        <f aca="false">H49-J49</f>
        <v>-447</v>
      </c>
      <c r="M49" s="4" t="n">
        <f aca="false">K49*L49</f>
        <v>-11509579.5</v>
      </c>
    </row>
    <row r="50" customFormat="false" ht="13.6" hidden="false" customHeight="true" outlineLevel="0" collapsed="false">
      <c r="B50" s="9" t="s">
        <v>31</v>
      </c>
      <c r="C50" s="10" t="s">
        <v>137</v>
      </c>
      <c r="D50" s="11" t="s">
        <v>138</v>
      </c>
      <c r="E50" s="11" t="s">
        <v>139</v>
      </c>
      <c r="F50" s="12" t="s">
        <v>44</v>
      </c>
      <c r="G50" s="12" t="n">
        <v>45385</v>
      </c>
      <c r="H50" s="12" t="n">
        <f aca="false">G50+30</f>
        <v>45415</v>
      </c>
      <c r="I50" s="10" t="n">
        <v>324</v>
      </c>
      <c r="J50" s="13" t="n">
        <v>45401</v>
      </c>
      <c r="K50" s="14" t="n">
        <v>29926.4</v>
      </c>
      <c r="L50" s="15" t="n">
        <f aca="false">H50-J50</f>
        <v>14</v>
      </c>
      <c r="M50" s="4" t="n">
        <f aca="false">K50*L50</f>
        <v>418969.6</v>
      </c>
    </row>
    <row r="51" customFormat="false" ht="13.6" hidden="false" customHeight="true" outlineLevel="0" collapsed="false">
      <c r="B51" s="9" t="s">
        <v>140</v>
      </c>
      <c r="C51" s="10" t="s">
        <v>16</v>
      </c>
      <c r="D51" s="11" t="s">
        <v>138</v>
      </c>
      <c r="E51" s="11" t="s">
        <v>139</v>
      </c>
      <c r="F51" s="12" t="s">
        <v>44</v>
      </c>
      <c r="G51" s="12" t="n">
        <v>45385</v>
      </c>
      <c r="H51" s="12" t="n">
        <f aca="false">G51+30</f>
        <v>45415</v>
      </c>
      <c r="I51" s="10" t="n">
        <v>325</v>
      </c>
      <c r="J51" s="13" t="n">
        <v>45400</v>
      </c>
      <c r="K51" s="14" t="n">
        <v>5600</v>
      </c>
      <c r="L51" s="15" t="n">
        <f aca="false">H51-J51</f>
        <v>15</v>
      </c>
      <c r="M51" s="4" t="n">
        <f aca="false">K51*L51</f>
        <v>84000</v>
      </c>
    </row>
    <row r="52" customFormat="false" ht="13.6" hidden="false" customHeight="true" outlineLevel="0" collapsed="false">
      <c r="B52" s="9" t="s">
        <v>11</v>
      </c>
      <c r="C52" s="10" t="s">
        <v>141</v>
      </c>
      <c r="D52" s="11" t="s">
        <v>142</v>
      </c>
      <c r="E52" s="11" t="s">
        <v>21</v>
      </c>
      <c r="F52" s="12" t="s">
        <v>143</v>
      </c>
      <c r="G52" s="12" t="n">
        <v>45365</v>
      </c>
      <c r="H52" s="12" t="n">
        <f aca="false">G52+30</f>
        <v>45395</v>
      </c>
      <c r="I52" s="10" t="n">
        <v>326</v>
      </c>
      <c r="J52" s="13" t="n">
        <v>45401</v>
      </c>
      <c r="K52" s="14" t="n">
        <v>3681.6</v>
      </c>
      <c r="L52" s="15" t="n">
        <f aca="false">H52-J52</f>
        <v>-6</v>
      </c>
      <c r="M52" s="4" t="n">
        <f aca="false">K52*L52</f>
        <v>-22089.6</v>
      </c>
    </row>
    <row r="53" customFormat="false" ht="13.6" hidden="false" customHeight="true" outlineLevel="0" collapsed="false">
      <c r="B53" s="9" t="s">
        <v>144</v>
      </c>
      <c r="C53" s="10" t="s">
        <v>145</v>
      </c>
      <c r="D53" s="11" t="s">
        <v>146</v>
      </c>
      <c r="E53" s="11" t="s">
        <v>147</v>
      </c>
      <c r="F53" s="12" t="s">
        <v>148</v>
      </c>
      <c r="G53" s="12" t="n">
        <v>45327</v>
      </c>
      <c r="H53" s="12" t="n">
        <f aca="false">G53+30</f>
        <v>45357</v>
      </c>
      <c r="I53" s="10" t="n">
        <v>327</v>
      </c>
      <c r="J53" s="13" t="n">
        <v>45401</v>
      </c>
      <c r="K53" s="14" t="n">
        <v>4025.75</v>
      </c>
      <c r="L53" s="15" t="n">
        <f aca="false">H53-J53</f>
        <v>-44</v>
      </c>
      <c r="M53" s="4" t="n">
        <f aca="false">K53*L53</f>
        <v>-177133</v>
      </c>
    </row>
    <row r="54" customFormat="false" ht="13.6" hidden="false" customHeight="true" outlineLevel="0" collapsed="false">
      <c r="B54" s="9" t="s">
        <v>11</v>
      </c>
      <c r="C54" s="10" t="s">
        <v>16</v>
      </c>
      <c r="D54" s="11" t="s">
        <v>146</v>
      </c>
      <c r="E54" s="11" t="s">
        <v>147</v>
      </c>
      <c r="F54" s="12" t="s">
        <v>148</v>
      </c>
      <c r="G54" s="12" t="n">
        <v>45327</v>
      </c>
      <c r="H54" s="12" t="n">
        <f aca="false">G54+30</f>
        <v>45357</v>
      </c>
      <c r="I54" s="10" t="n">
        <v>328</v>
      </c>
      <c r="J54" s="13" t="n">
        <v>45400</v>
      </c>
      <c r="K54" s="14" t="n">
        <v>753.32</v>
      </c>
      <c r="L54" s="15" t="n">
        <f aca="false">H54-J54</f>
        <v>-43</v>
      </c>
      <c r="M54" s="4" t="n">
        <f aca="false">K54*L54</f>
        <v>-32392.76</v>
      </c>
    </row>
    <row r="55" customFormat="false" ht="13.6" hidden="false" customHeight="true" outlineLevel="0" collapsed="false">
      <c r="B55" s="9" t="s">
        <v>11</v>
      </c>
      <c r="C55" s="10" t="s">
        <v>32</v>
      </c>
      <c r="D55" s="11" t="s">
        <v>149</v>
      </c>
      <c r="E55" s="11" t="s">
        <v>150</v>
      </c>
      <c r="F55" s="12" t="s">
        <v>151</v>
      </c>
      <c r="G55" s="12" t="n">
        <v>45390</v>
      </c>
      <c r="H55" s="12" t="n">
        <f aca="false">G55+30</f>
        <v>45420</v>
      </c>
      <c r="I55" s="10" t="n">
        <v>329</v>
      </c>
      <c r="J55" s="13" t="n">
        <v>45401</v>
      </c>
      <c r="K55" s="14" t="n">
        <v>20121.64</v>
      </c>
      <c r="L55" s="15" t="n">
        <f aca="false">H55-J55</f>
        <v>19</v>
      </c>
      <c r="M55" s="4" t="n">
        <f aca="false">K55*L55</f>
        <v>382311.16</v>
      </c>
    </row>
    <row r="56" customFormat="false" ht="13.6" hidden="false" customHeight="true" outlineLevel="0" collapsed="false">
      <c r="B56" s="9" t="s">
        <v>11</v>
      </c>
      <c r="C56" s="10" t="s">
        <v>16</v>
      </c>
      <c r="D56" s="11" t="s">
        <v>149</v>
      </c>
      <c r="E56" s="11" t="s">
        <v>150</v>
      </c>
      <c r="F56" s="12" t="s">
        <v>151</v>
      </c>
      <c r="G56" s="12" t="n">
        <v>45390</v>
      </c>
      <c r="H56" s="12" t="n">
        <f aca="false">G56+30</f>
        <v>45420</v>
      </c>
      <c r="I56" s="10" t="n">
        <v>330</v>
      </c>
      <c r="J56" s="13" t="n">
        <v>45400</v>
      </c>
      <c r="K56" s="14" t="n">
        <v>4426.76</v>
      </c>
      <c r="L56" s="15" t="n">
        <f aca="false">H56-J56</f>
        <v>20</v>
      </c>
      <c r="M56" s="4" t="n">
        <f aca="false">K56*L56</f>
        <v>88535.2</v>
      </c>
    </row>
    <row r="57" customFormat="false" ht="13.6" hidden="false" customHeight="true" outlineLevel="0" collapsed="false">
      <c r="B57" s="9" t="s">
        <v>11</v>
      </c>
      <c r="C57" s="10" t="s">
        <v>152</v>
      </c>
      <c r="D57" s="11" t="s">
        <v>153</v>
      </c>
      <c r="E57" s="11" t="s">
        <v>99</v>
      </c>
      <c r="F57" s="12" t="s">
        <v>95</v>
      </c>
      <c r="G57" s="12" t="n">
        <v>45392</v>
      </c>
      <c r="H57" s="12" t="n">
        <f aca="false">G57+30</f>
        <v>45422</v>
      </c>
      <c r="I57" s="10" t="n">
        <v>331</v>
      </c>
      <c r="J57" s="13" t="n">
        <v>45401</v>
      </c>
      <c r="K57" s="14" t="n">
        <v>13785.89</v>
      </c>
      <c r="L57" s="15" t="n">
        <f aca="false">H57-J57</f>
        <v>21</v>
      </c>
      <c r="M57" s="4" t="n">
        <f aca="false">K57*L57</f>
        <v>289503.69</v>
      </c>
    </row>
    <row r="58" customFormat="false" ht="13.6" hidden="false" customHeight="true" outlineLevel="0" collapsed="false">
      <c r="B58" s="9" t="s">
        <v>154</v>
      </c>
      <c r="C58" s="10" t="s">
        <v>16</v>
      </c>
      <c r="D58" s="11" t="s">
        <v>153</v>
      </c>
      <c r="E58" s="11" t="s">
        <v>99</v>
      </c>
      <c r="F58" s="12" t="s">
        <v>95</v>
      </c>
      <c r="G58" s="12" t="n">
        <v>45392</v>
      </c>
      <c r="H58" s="12" t="n">
        <f aca="false">G58+30</f>
        <v>45422</v>
      </c>
      <c r="I58" s="10" t="n">
        <v>332</v>
      </c>
      <c r="J58" s="13" t="n">
        <v>45400</v>
      </c>
      <c r="K58" s="14" t="n">
        <v>2579.7</v>
      </c>
      <c r="L58" s="15" t="n">
        <f aca="false">H58-J58</f>
        <v>22</v>
      </c>
      <c r="M58" s="4" t="n">
        <f aca="false">K58*L58</f>
        <v>56753.4</v>
      </c>
    </row>
    <row r="59" customFormat="false" ht="13.6" hidden="false" customHeight="true" outlineLevel="0" collapsed="false">
      <c r="B59" s="9" t="s">
        <v>31</v>
      </c>
      <c r="C59" s="10" t="s">
        <v>37</v>
      </c>
      <c r="D59" s="11" t="s">
        <v>155</v>
      </c>
      <c r="E59" s="11" t="s">
        <v>156</v>
      </c>
      <c r="F59" s="12" t="s">
        <v>157</v>
      </c>
      <c r="G59" s="12" t="n">
        <v>45392</v>
      </c>
      <c r="H59" s="12" t="n">
        <f aca="false">G59+30</f>
        <v>45422</v>
      </c>
      <c r="I59" s="10" t="n">
        <v>333</v>
      </c>
      <c r="J59" s="13" t="n">
        <v>45401</v>
      </c>
      <c r="K59" s="14" t="n">
        <v>3722.22</v>
      </c>
      <c r="L59" s="15" t="n">
        <f aca="false">H59-J59</f>
        <v>21</v>
      </c>
      <c r="M59" s="4" t="n">
        <f aca="false">K59*L59</f>
        <v>78166.62</v>
      </c>
    </row>
    <row r="60" customFormat="false" ht="13.6" hidden="false" customHeight="true" outlineLevel="0" collapsed="false">
      <c r="B60" s="9" t="s">
        <v>158</v>
      </c>
      <c r="C60" s="10" t="s">
        <v>16</v>
      </c>
      <c r="D60" s="11" t="s">
        <v>155</v>
      </c>
      <c r="E60" s="11" t="s">
        <v>156</v>
      </c>
      <c r="F60" s="12" t="s">
        <v>157</v>
      </c>
      <c r="G60" s="12" t="n">
        <v>45392</v>
      </c>
      <c r="H60" s="12" t="n">
        <f aca="false">G60+30</f>
        <v>45422</v>
      </c>
      <c r="I60" s="10" t="n">
        <v>334</v>
      </c>
      <c r="J60" s="13" t="n">
        <v>45400</v>
      </c>
      <c r="K60" s="14" t="n">
        <v>696.52</v>
      </c>
      <c r="L60" s="15" t="n">
        <f aca="false">H60-J60</f>
        <v>22</v>
      </c>
      <c r="M60" s="4" t="n">
        <f aca="false">K60*L60</f>
        <v>15323.44</v>
      </c>
    </row>
    <row r="61" customFormat="false" ht="13.6" hidden="false" customHeight="true" outlineLevel="0" collapsed="false">
      <c r="B61" s="9" t="s">
        <v>11</v>
      </c>
      <c r="C61" s="10" t="s">
        <v>159</v>
      </c>
      <c r="D61" s="11" t="s">
        <v>160</v>
      </c>
      <c r="E61" s="11" t="s">
        <v>161</v>
      </c>
      <c r="F61" s="12" t="s">
        <v>162</v>
      </c>
      <c r="G61" s="12" t="n">
        <v>45371</v>
      </c>
      <c r="H61" s="12" t="n">
        <f aca="false">G61+30</f>
        <v>45401</v>
      </c>
      <c r="I61" s="10" t="n">
        <v>335</v>
      </c>
      <c r="J61" s="13" t="n">
        <v>45401</v>
      </c>
      <c r="K61" s="14" t="n">
        <v>24102.47</v>
      </c>
      <c r="L61" s="15" t="n">
        <f aca="false">H61-J61</f>
        <v>0</v>
      </c>
      <c r="M61" s="4" t="n">
        <f aca="false">K61*L61</f>
        <v>0</v>
      </c>
    </row>
    <row r="62" customFormat="false" ht="13.6" hidden="false" customHeight="true" outlineLevel="0" collapsed="false">
      <c r="B62" s="9" t="s">
        <v>163</v>
      </c>
      <c r="C62" s="10" t="s">
        <v>16</v>
      </c>
      <c r="D62" s="11" t="s">
        <v>160</v>
      </c>
      <c r="E62" s="11" t="s">
        <v>161</v>
      </c>
      <c r="F62" s="12" t="s">
        <v>162</v>
      </c>
      <c r="G62" s="12" t="n">
        <v>45371</v>
      </c>
      <c r="H62" s="12" t="n">
        <f aca="false">G62+30</f>
        <v>45401</v>
      </c>
      <c r="I62" s="10" t="n">
        <v>336</v>
      </c>
      <c r="J62" s="13" t="n">
        <v>45400</v>
      </c>
      <c r="K62" s="14" t="n">
        <v>5302.54</v>
      </c>
      <c r="L62" s="15" t="n">
        <f aca="false">H62-J62</f>
        <v>1</v>
      </c>
      <c r="M62" s="4" t="n">
        <f aca="false">K62*L62</f>
        <v>5302.54</v>
      </c>
    </row>
    <row r="63" customFormat="false" ht="13.6" hidden="false" customHeight="true" outlineLevel="0" collapsed="false">
      <c r="B63" s="9" t="s">
        <v>164</v>
      </c>
      <c r="C63" s="10" t="s">
        <v>165</v>
      </c>
      <c r="D63" s="11" t="s">
        <v>166</v>
      </c>
      <c r="E63" s="11" t="s">
        <v>167</v>
      </c>
      <c r="F63" s="12" t="s">
        <v>86</v>
      </c>
      <c r="G63" s="12" t="n">
        <v>45376</v>
      </c>
      <c r="H63" s="12" t="n">
        <f aca="false">G63+30</f>
        <v>45406</v>
      </c>
      <c r="I63" s="10" t="n">
        <v>337</v>
      </c>
      <c r="J63" s="13" t="n">
        <v>45401</v>
      </c>
      <c r="K63" s="14" t="n">
        <v>16068.31</v>
      </c>
      <c r="L63" s="15" t="n">
        <f aca="false">H63-J63</f>
        <v>5</v>
      </c>
      <c r="M63" s="4" t="n">
        <f aca="false">K63*L63</f>
        <v>80341.55</v>
      </c>
    </row>
    <row r="64" customFormat="false" ht="13.6" hidden="false" customHeight="true" outlineLevel="0" collapsed="false">
      <c r="B64" s="9" t="s">
        <v>168</v>
      </c>
      <c r="C64" s="10" t="s">
        <v>16</v>
      </c>
      <c r="D64" s="11" t="s">
        <v>166</v>
      </c>
      <c r="E64" s="11" t="s">
        <v>167</v>
      </c>
      <c r="F64" s="12" t="s">
        <v>86</v>
      </c>
      <c r="G64" s="12" t="n">
        <v>45376</v>
      </c>
      <c r="H64" s="12" t="n">
        <f aca="false">G64+30</f>
        <v>45406</v>
      </c>
      <c r="I64" s="10" t="n">
        <v>338</v>
      </c>
      <c r="J64" s="13" t="n">
        <v>45400</v>
      </c>
      <c r="K64" s="14" t="n">
        <v>3535.03</v>
      </c>
      <c r="L64" s="15" t="n">
        <f aca="false">H64-J64</f>
        <v>6</v>
      </c>
      <c r="M64" s="4" t="n">
        <f aca="false">K64*L64</f>
        <v>21210.18</v>
      </c>
    </row>
    <row r="65" customFormat="false" ht="13.6" hidden="false" customHeight="true" outlineLevel="0" collapsed="false">
      <c r="B65" s="9" t="s">
        <v>169</v>
      </c>
      <c r="C65" s="10" t="s">
        <v>170</v>
      </c>
      <c r="D65" s="11" t="s">
        <v>171</v>
      </c>
      <c r="E65" s="11" t="s">
        <v>99</v>
      </c>
      <c r="F65" s="12" t="s">
        <v>95</v>
      </c>
      <c r="G65" s="12" t="n">
        <v>45393</v>
      </c>
      <c r="H65" s="12" t="n">
        <f aca="false">G65+30</f>
        <v>45423</v>
      </c>
      <c r="I65" s="10" t="n">
        <v>339</v>
      </c>
      <c r="J65" s="13" t="n">
        <v>45401</v>
      </c>
      <c r="K65" s="14" t="n">
        <v>3546.49</v>
      </c>
      <c r="L65" s="15" t="n">
        <f aca="false">H65-J65</f>
        <v>22</v>
      </c>
      <c r="M65" s="4" t="n">
        <f aca="false">K65*L65</f>
        <v>78022.78</v>
      </c>
    </row>
    <row r="66" customFormat="false" ht="13.6" hidden="false" customHeight="true" outlineLevel="0" collapsed="false">
      <c r="B66" s="9" t="s">
        <v>172</v>
      </c>
      <c r="C66" s="10" t="s">
        <v>16</v>
      </c>
      <c r="D66" s="11" t="s">
        <v>171</v>
      </c>
      <c r="E66" s="11" t="s">
        <v>99</v>
      </c>
      <c r="F66" s="12" t="s">
        <v>95</v>
      </c>
      <c r="G66" s="12" t="n">
        <v>45393</v>
      </c>
      <c r="H66" s="12" t="n">
        <f aca="false">G66+30</f>
        <v>45423</v>
      </c>
      <c r="I66" s="10" t="n">
        <v>340</v>
      </c>
      <c r="J66" s="13" t="n">
        <v>45400</v>
      </c>
      <c r="K66" s="14" t="n">
        <v>780.23</v>
      </c>
      <c r="L66" s="15" t="n">
        <f aca="false">H66-J66</f>
        <v>23</v>
      </c>
      <c r="M66" s="4" t="n">
        <f aca="false">K66*L66</f>
        <v>17945.29</v>
      </c>
    </row>
    <row r="67" customFormat="false" ht="13.6" hidden="false" customHeight="true" outlineLevel="0" collapsed="false">
      <c r="B67" s="9" t="s">
        <v>173</v>
      </c>
      <c r="C67" s="10" t="s">
        <v>12</v>
      </c>
      <c r="D67" s="11" t="s">
        <v>174</v>
      </c>
      <c r="E67" s="11" t="s">
        <v>175</v>
      </c>
      <c r="F67" s="12" t="s">
        <v>176</v>
      </c>
      <c r="G67" s="12" t="n">
        <v>45412</v>
      </c>
      <c r="H67" s="12" t="n">
        <f aca="false">G67+30</f>
        <v>45442</v>
      </c>
      <c r="I67" s="10" t="n">
        <v>341</v>
      </c>
      <c r="J67" s="13" t="n">
        <v>45415</v>
      </c>
      <c r="K67" s="14" t="n">
        <v>6869.35</v>
      </c>
      <c r="L67" s="15" t="n">
        <f aca="false">H67-J67</f>
        <v>27</v>
      </c>
      <c r="M67" s="4" t="n">
        <f aca="false">K67*L67</f>
        <v>185472.45</v>
      </c>
    </row>
    <row r="68" customFormat="false" ht="13.6" hidden="false" customHeight="true" outlineLevel="0" collapsed="false">
      <c r="B68" s="9" t="s">
        <v>177</v>
      </c>
      <c r="C68" s="10" t="s">
        <v>16</v>
      </c>
      <c r="D68" s="11" t="s">
        <v>174</v>
      </c>
      <c r="E68" s="11" t="s">
        <v>178</v>
      </c>
      <c r="F68" s="12" t="s">
        <v>176</v>
      </c>
      <c r="G68" s="12" t="n">
        <v>45412</v>
      </c>
      <c r="H68" s="12" t="n">
        <f aca="false">G68+30</f>
        <v>45442</v>
      </c>
      <c r="I68" s="10" t="n">
        <v>342</v>
      </c>
      <c r="J68" s="13" t="n">
        <v>45414</v>
      </c>
      <c r="K68" s="14" t="n">
        <v>833.4</v>
      </c>
      <c r="L68" s="15" t="n">
        <f aca="false">H68-J68</f>
        <v>28</v>
      </c>
      <c r="M68" s="4" t="n">
        <f aca="false">K68*L68</f>
        <v>23335.2</v>
      </c>
    </row>
    <row r="69" customFormat="false" ht="13.6" hidden="false" customHeight="true" outlineLevel="0" collapsed="false">
      <c r="B69" s="9" t="s">
        <v>11</v>
      </c>
      <c r="C69" s="10" t="s">
        <v>179</v>
      </c>
      <c r="D69" s="11" t="s">
        <v>180</v>
      </c>
      <c r="E69" s="11" t="s">
        <v>139</v>
      </c>
      <c r="F69" s="12" t="s">
        <v>181</v>
      </c>
      <c r="G69" s="12" t="n">
        <v>45405</v>
      </c>
      <c r="H69" s="12" t="n">
        <f aca="false">G69+30</f>
        <v>45435</v>
      </c>
      <c r="I69" s="10" t="n">
        <v>343</v>
      </c>
      <c r="J69" s="13" t="n">
        <v>45418</v>
      </c>
      <c r="K69" s="14" t="n">
        <v>21187.13</v>
      </c>
      <c r="L69" s="15" t="n">
        <f aca="false">H69-J69</f>
        <v>17</v>
      </c>
      <c r="M69" s="4" t="n">
        <f aca="false">K69*L69</f>
        <v>360181.21</v>
      </c>
    </row>
    <row r="70" customFormat="false" ht="13.6" hidden="false" customHeight="true" outlineLevel="0" collapsed="false">
      <c r="B70" s="9" t="s">
        <v>182</v>
      </c>
      <c r="C70" s="10" t="s">
        <v>16</v>
      </c>
      <c r="D70" s="11" t="s">
        <v>180</v>
      </c>
      <c r="E70" s="11" t="s">
        <v>139</v>
      </c>
      <c r="F70" s="12" t="s">
        <v>181</v>
      </c>
      <c r="G70" s="12" t="n">
        <v>45405</v>
      </c>
      <c r="H70" s="12" t="n">
        <f aca="false">G70+30</f>
        <v>45435</v>
      </c>
      <c r="I70" s="10" t="n">
        <v>344</v>
      </c>
      <c r="J70" s="13" t="n">
        <v>45415</v>
      </c>
      <c r="K70" s="14" t="n">
        <v>3964.66</v>
      </c>
      <c r="L70" s="15" t="n">
        <f aca="false">H70-J70</f>
        <v>20</v>
      </c>
      <c r="M70" s="4" t="n">
        <f aca="false">K70*L70</f>
        <v>79293.2</v>
      </c>
    </row>
    <row r="71" customFormat="false" ht="13.6" hidden="false" customHeight="true" outlineLevel="0" collapsed="false">
      <c r="B71" s="9" t="s">
        <v>31</v>
      </c>
      <c r="C71" s="10" t="s">
        <v>183</v>
      </c>
      <c r="D71" s="11" t="s">
        <v>184</v>
      </c>
      <c r="E71" s="11" t="s">
        <v>76</v>
      </c>
      <c r="F71" s="12" t="s">
        <v>185</v>
      </c>
      <c r="G71" s="12" t="n">
        <v>45406</v>
      </c>
      <c r="H71" s="12" t="n">
        <f aca="false">G71+30</f>
        <v>45436</v>
      </c>
      <c r="I71" s="10" t="n">
        <v>345</v>
      </c>
      <c r="J71" s="13" t="n">
        <v>45420</v>
      </c>
      <c r="K71" s="14" t="n">
        <v>224848.92</v>
      </c>
      <c r="L71" s="15" t="n">
        <f aca="false">H71-J71</f>
        <v>16</v>
      </c>
      <c r="M71" s="4" t="n">
        <f aca="false">K71*L71</f>
        <v>3597582.72</v>
      </c>
    </row>
    <row r="72" customFormat="false" ht="13.6" hidden="false" customHeight="true" outlineLevel="0" collapsed="false">
      <c r="B72" s="9" t="s">
        <v>186</v>
      </c>
      <c r="C72" s="10" t="s">
        <v>16</v>
      </c>
      <c r="D72" s="11" t="s">
        <v>184</v>
      </c>
      <c r="E72" s="11" t="s">
        <v>76</v>
      </c>
      <c r="F72" s="12" t="s">
        <v>185</v>
      </c>
      <c r="G72" s="12" t="n">
        <v>45406</v>
      </c>
      <c r="H72" s="12" t="n">
        <f aca="false">G72+30</f>
        <v>45436</v>
      </c>
      <c r="I72" s="10" t="n">
        <v>346</v>
      </c>
      <c r="J72" s="13" t="n">
        <v>45419</v>
      </c>
      <c r="K72" s="14" t="n">
        <v>49466.76</v>
      </c>
      <c r="L72" s="15" t="n">
        <f aca="false">H72-J72</f>
        <v>17</v>
      </c>
      <c r="M72" s="4" t="n">
        <f aca="false">K72*L72</f>
        <v>840934.92</v>
      </c>
    </row>
    <row r="73" customFormat="false" ht="13.6" hidden="false" customHeight="true" outlineLevel="0" collapsed="false">
      <c r="B73" s="9" t="s">
        <v>31</v>
      </c>
      <c r="C73" s="10" t="s">
        <v>187</v>
      </c>
      <c r="D73" s="11" t="s">
        <v>188</v>
      </c>
      <c r="E73" s="11" t="s">
        <v>189</v>
      </c>
      <c r="F73" s="12" t="s">
        <v>190</v>
      </c>
      <c r="G73" s="12" t="n">
        <v>45406</v>
      </c>
      <c r="H73" s="12" t="n">
        <f aca="false">G73+30</f>
        <v>45436</v>
      </c>
      <c r="I73" s="10" t="n">
        <v>347</v>
      </c>
      <c r="J73" s="13" t="n">
        <v>45420</v>
      </c>
      <c r="K73" s="14" t="n">
        <v>1809.91</v>
      </c>
      <c r="L73" s="15" t="n">
        <f aca="false">H73-J73</f>
        <v>16</v>
      </c>
      <c r="M73" s="4" t="n">
        <f aca="false">K73*L73</f>
        <v>28958.56</v>
      </c>
    </row>
    <row r="74" customFormat="false" ht="13.6" hidden="false" customHeight="true" outlineLevel="0" collapsed="false">
      <c r="B74" s="9" t="s">
        <v>191</v>
      </c>
      <c r="C74" s="10" t="s">
        <v>16</v>
      </c>
      <c r="D74" s="11" t="s">
        <v>188</v>
      </c>
      <c r="E74" s="11" t="s">
        <v>189</v>
      </c>
      <c r="F74" s="12" t="s">
        <v>190</v>
      </c>
      <c r="G74" s="12" t="n">
        <v>45406</v>
      </c>
      <c r="H74" s="12" t="n">
        <f aca="false">G74+30</f>
        <v>45436</v>
      </c>
      <c r="I74" s="10" t="n">
        <v>348</v>
      </c>
      <c r="J74" s="13" t="n">
        <v>45419</v>
      </c>
      <c r="K74" s="14" t="n">
        <v>398.18</v>
      </c>
      <c r="L74" s="15" t="n">
        <f aca="false">H74-J74</f>
        <v>17</v>
      </c>
      <c r="M74" s="4" t="n">
        <f aca="false">K74*L74</f>
        <v>6769.06</v>
      </c>
    </row>
    <row r="75" customFormat="false" ht="13.6" hidden="false" customHeight="true" outlineLevel="0" collapsed="false">
      <c r="B75" s="9" t="s">
        <v>31</v>
      </c>
      <c r="C75" s="10" t="s">
        <v>187</v>
      </c>
      <c r="D75" s="11" t="s">
        <v>192</v>
      </c>
      <c r="E75" s="11" t="s">
        <v>17</v>
      </c>
      <c r="F75" s="12" t="s">
        <v>190</v>
      </c>
      <c r="G75" s="12" t="n">
        <v>45401</v>
      </c>
      <c r="H75" s="12" t="n">
        <f aca="false">G75+30</f>
        <v>45431</v>
      </c>
      <c r="I75" s="10" t="n">
        <v>349</v>
      </c>
      <c r="J75" s="13" t="n">
        <v>45420</v>
      </c>
      <c r="K75" s="14" t="n">
        <v>94212.53</v>
      </c>
      <c r="L75" s="15" t="n">
        <f aca="false">H75-J75</f>
        <v>11</v>
      </c>
      <c r="M75" s="4" t="n">
        <f aca="false">K75*L75</f>
        <v>1036337.83</v>
      </c>
    </row>
    <row r="76" customFormat="false" ht="13.6" hidden="false" customHeight="true" outlineLevel="0" collapsed="false">
      <c r="B76" s="9" t="s">
        <v>193</v>
      </c>
      <c r="C76" s="10" t="s">
        <v>16</v>
      </c>
      <c r="D76" s="11" t="s">
        <v>192</v>
      </c>
      <c r="E76" s="11" t="s">
        <v>17</v>
      </c>
      <c r="F76" s="12" t="s">
        <v>190</v>
      </c>
      <c r="G76" s="12" t="n">
        <v>45401</v>
      </c>
      <c r="H76" s="12" t="n">
        <f aca="false">G76+30</f>
        <v>45431</v>
      </c>
      <c r="I76" s="10" t="n">
        <v>350</v>
      </c>
      <c r="J76" s="13" t="n">
        <v>45419</v>
      </c>
      <c r="K76" s="14" t="n">
        <v>20726.76</v>
      </c>
      <c r="L76" s="15" t="n">
        <f aca="false">H76-J76</f>
        <v>12</v>
      </c>
      <c r="M76" s="4" t="n">
        <f aca="false">K76*L76</f>
        <v>248721.12</v>
      </c>
    </row>
    <row r="77" customFormat="false" ht="13.6" hidden="false" customHeight="true" outlineLevel="0" collapsed="false">
      <c r="B77" s="9" t="s">
        <v>31</v>
      </c>
      <c r="C77" s="10" t="s">
        <v>187</v>
      </c>
      <c r="D77" s="11" t="s">
        <v>194</v>
      </c>
      <c r="E77" s="11" t="s">
        <v>49</v>
      </c>
      <c r="F77" s="12" t="s">
        <v>190</v>
      </c>
      <c r="G77" s="12" t="n">
        <v>45406</v>
      </c>
      <c r="H77" s="12" t="n">
        <f aca="false">G77+30</f>
        <v>45436</v>
      </c>
      <c r="I77" s="10" t="n">
        <v>351</v>
      </c>
      <c r="J77" s="13" t="n">
        <v>45420</v>
      </c>
      <c r="K77" s="14" t="n">
        <v>8556.81</v>
      </c>
      <c r="L77" s="15" t="n">
        <f aca="false">H77-J77</f>
        <v>16</v>
      </c>
      <c r="M77" s="4" t="n">
        <f aca="false">K77*L77</f>
        <v>136908.96</v>
      </c>
    </row>
    <row r="78" customFormat="false" ht="13.6" hidden="false" customHeight="true" outlineLevel="0" collapsed="false">
      <c r="B78" s="9" t="s">
        <v>195</v>
      </c>
      <c r="C78" s="10" t="s">
        <v>16</v>
      </c>
      <c r="D78" s="11" t="s">
        <v>194</v>
      </c>
      <c r="E78" s="11" t="s">
        <v>49</v>
      </c>
      <c r="F78" s="12" t="s">
        <v>190</v>
      </c>
      <c r="G78" s="12" t="n">
        <v>45406</v>
      </c>
      <c r="H78" s="12" t="n">
        <f aca="false">G78+30</f>
        <v>45436</v>
      </c>
      <c r="I78" s="10" t="n">
        <v>352</v>
      </c>
      <c r="J78" s="13" t="n">
        <v>45419</v>
      </c>
      <c r="K78" s="14" t="n">
        <v>1882.5</v>
      </c>
      <c r="L78" s="15" t="n">
        <f aca="false">H78-J78</f>
        <v>17</v>
      </c>
      <c r="M78" s="4" t="n">
        <f aca="false">K78*L78</f>
        <v>32002.5</v>
      </c>
    </row>
    <row r="79" customFormat="false" ht="13.6" hidden="false" customHeight="true" outlineLevel="0" collapsed="false">
      <c r="B79" s="9" t="s">
        <v>31</v>
      </c>
      <c r="C79" s="10" t="s">
        <v>196</v>
      </c>
      <c r="D79" s="11" t="s">
        <v>197</v>
      </c>
      <c r="E79" s="11" t="s">
        <v>43</v>
      </c>
      <c r="F79" s="12" t="s">
        <v>198</v>
      </c>
      <c r="G79" s="12" t="n">
        <v>45406</v>
      </c>
      <c r="H79" s="12" t="n">
        <f aca="false">G79+30</f>
        <v>45436</v>
      </c>
      <c r="I79" s="10" t="n">
        <v>353</v>
      </c>
      <c r="J79" s="13" t="n">
        <v>45420</v>
      </c>
      <c r="K79" s="14" t="n">
        <v>8942.99</v>
      </c>
      <c r="L79" s="15" t="n">
        <f aca="false">H79-J79</f>
        <v>16</v>
      </c>
      <c r="M79" s="4" t="n">
        <f aca="false">K79*L79</f>
        <v>143087.84</v>
      </c>
    </row>
    <row r="80" customFormat="false" ht="13.6" hidden="false" customHeight="true" outlineLevel="0" collapsed="false">
      <c r="B80" s="9" t="s">
        <v>199</v>
      </c>
      <c r="C80" s="10" t="s">
        <v>16</v>
      </c>
      <c r="D80" s="11" t="s">
        <v>197</v>
      </c>
      <c r="E80" s="11" t="s">
        <v>200</v>
      </c>
      <c r="F80" s="12" t="s">
        <v>198</v>
      </c>
      <c r="G80" s="12" t="n">
        <v>45406</v>
      </c>
      <c r="H80" s="12" t="n">
        <f aca="false">G80+30</f>
        <v>45436</v>
      </c>
      <c r="I80" s="10" t="n">
        <v>354</v>
      </c>
      <c r="J80" s="13" t="n">
        <v>45419</v>
      </c>
      <c r="K80" s="14" t="n">
        <v>1673.46</v>
      </c>
      <c r="L80" s="15" t="n">
        <f aca="false">H80-J80</f>
        <v>17</v>
      </c>
      <c r="M80" s="4" t="n">
        <f aca="false">K80*L80</f>
        <v>28448.82</v>
      </c>
    </row>
    <row r="81" customFormat="false" ht="13.6" hidden="false" customHeight="true" outlineLevel="0" collapsed="false">
      <c r="B81" s="9" t="s">
        <v>31</v>
      </c>
      <c r="C81" s="10" t="s">
        <v>201</v>
      </c>
      <c r="D81" s="11" t="s">
        <v>202</v>
      </c>
      <c r="E81" s="11" t="s">
        <v>21</v>
      </c>
      <c r="F81" s="12" t="s">
        <v>44</v>
      </c>
      <c r="G81" s="12" t="n">
        <v>45377</v>
      </c>
      <c r="H81" s="12" t="n">
        <f aca="false">G81+30</f>
        <v>45407</v>
      </c>
      <c r="I81" s="10" t="n">
        <v>355</v>
      </c>
      <c r="J81" s="13" t="n">
        <v>45420</v>
      </c>
      <c r="K81" s="14" t="n">
        <v>6865.84</v>
      </c>
      <c r="L81" s="15" t="n">
        <f aca="false">H81-J81</f>
        <v>-13</v>
      </c>
      <c r="M81" s="4" t="n">
        <f aca="false">K81*L81</f>
        <v>-89255.92</v>
      </c>
    </row>
    <row r="82" customFormat="false" ht="13.6" hidden="false" customHeight="true" outlineLevel="0" collapsed="false">
      <c r="B82" s="9" t="s">
        <v>203</v>
      </c>
      <c r="C82" s="10" t="s">
        <v>204</v>
      </c>
      <c r="D82" s="11" t="s">
        <v>205</v>
      </c>
      <c r="E82" s="11" t="s">
        <v>99</v>
      </c>
      <c r="F82" s="12" t="s">
        <v>206</v>
      </c>
      <c r="G82" s="12" t="n">
        <v>45414</v>
      </c>
      <c r="H82" s="12" t="n">
        <f aca="false">G82+30</f>
        <v>45444</v>
      </c>
      <c r="I82" s="10" t="n">
        <v>356</v>
      </c>
      <c r="J82" s="13" t="n">
        <v>45428</v>
      </c>
      <c r="K82" s="14" t="n">
        <v>4434.24</v>
      </c>
      <c r="L82" s="15" t="n">
        <f aca="false">H82-J82</f>
        <v>16</v>
      </c>
      <c r="M82" s="4" t="n">
        <f aca="false">K82*L82</f>
        <v>70947.84</v>
      </c>
    </row>
    <row r="83" customFormat="false" ht="13.6" hidden="false" customHeight="true" outlineLevel="0" collapsed="false">
      <c r="B83" s="9" t="s">
        <v>11</v>
      </c>
      <c r="C83" s="10" t="s">
        <v>16</v>
      </c>
      <c r="D83" s="11" t="s">
        <v>205</v>
      </c>
      <c r="E83" s="11" t="s">
        <v>99</v>
      </c>
      <c r="F83" s="12" t="s">
        <v>206</v>
      </c>
      <c r="G83" s="12" t="n">
        <v>45414</v>
      </c>
      <c r="H83" s="12" t="n">
        <f aca="false">G83+30</f>
        <v>45444</v>
      </c>
      <c r="I83" s="10" t="n">
        <v>357</v>
      </c>
      <c r="J83" s="13" t="n">
        <v>45427</v>
      </c>
      <c r="K83" s="14" t="n">
        <v>829.76</v>
      </c>
      <c r="L83" s="15" t="n">
        <f aca="false">H83-J83</f>
        <v>17</v>
      </c>
      <c r="M83" s="4" t="n">
        <f aca="false">K83*L83</f>
        <v>14105.92</v>
      </c>
    </row>
    <row r="84" customFormat="false" ht="13.6" hidden="false" customHeight="true" outlineLevel="0" collapsed="false">
      <c r="B84" s="9" t="s">
        <v>207</v>
      </c>
      <c r="C84" s="10" t="s">
        <v>208</v>
      </c>
      <c r="D84" s="11" t="s">
        <v>209</v>
      </c>
      <c r="E84" s="11" t="s">
        <v>99</v>
      </c>
      <c r="F84" s="12" t="s">
        <v>67</v>
      </c>
      <c r="G84" s="12" t="n">
        <v>45411</v>
      </c>
      <c r="H84" s="12" t="n">
        <f aca="false">G84+30</f>
        <v>45441</v>
      </c>
      <c r="I84" s="10" t="n">
        <v>358</v>
      </c>
      <c r="J84" s="13" t="n">
        <v>45428</v>
      </c>
      <c r="K84" s="14" t="n">
        <v>4084.63</v>
      </c>
      <c r="L84" s="15" t="n">
        <f aca="false">H84-J84</f>
        <v>13</v>
      </c>
      <c r="M84" s="4" t="n">
        <f aca="false">K84*L84</f>
        <v>53100.19</v>
      </c>
    </row>
    <row r="85" customFormat="false" ht="13.6" hidden="false" customHeight="true" outlineLevel="0" collapsed="false">
      <c r="B85" s="9" t="s">
        <v>11</v>
      </c>
      <c r="C85" s="10" t="s">
        <v>210</v>
      </c>
      <c r="D85" s="11" t="s">
        <v>211</v>
      </c>
      <c r="E85" s="11" t="s">
        <v>212</v>
      </c>
      <c r="F85" s="12" t="s">
        <v>213</v>
      </c>
      <c r="G85" s="12" t="n">
        <v>45411</v>
      </c>
      <c r="H85" s="12" t="n">
        <f aca="false">G85+30</f>
        <v>45441</v>
      </c>
      <c r="I85" s="10" t="n">
        <v>359</v>
      </c>
      <c r="J85" s="13" t="n">
        <v>45428</v>
      </c>
      <c r="K85" s="14" t="n">
        <v>3106.63</v>
      </c>
      <c r="L85" s="15" t="n">
        <f aca="false">H85-J85</f>
        <v>13</v>
      </c>
      <c r="M85" s="4" t="n">
        <f aca="false">K85*L85</f>
        <v>40386.19</v>
      </c>
    </row>
    <row r="86" customFormat="false" ht="13.6" hidden="false" customHeight="true" outlineLevel="0" collapsed="false">
      <c r="B86" s="9" t="s">
        <v>214</v>
      </c>
      <c r="C86" s="10" t="s">
        <v>215</v>
      </c>
      <c r="D86" s="11" t="s">
        <v>216</v>
      </c>
      <c r="E86" s="11" t="s">
        <v>217</v>
      </c>
      <c r="F86" s="12" t="s">
        <v>218</v>
      </c>
      <c r="G86" s="12" t="n">
        <v>45411</v>
      </c>
      <c r="H86" s="12" t="n">
        <f aca="false">G86+30</f>
        <v>45441</v>
      </c>
      <c r="I86" s="10" t="n">
        <v>360</v>
      </c>
      <c r="J86" s="13" t="n">
        <v>45428</v>
      </c>
      <c r="K86" s="14" t="n">
        <v>1785.32</v>
      </c>
      <c r="L86" s="15" t="n">
        <f aca="false">H86-J86</f>
        <v>13</v>
      </c>
      <c r="M86" s="4" t="n">
        <f aca="false">K86*L86</f>
        <v>23209.16</v>
      </c>
    </row>
    <row r="87" customFormat="false" ht="13.6" hidden="false" customHeight="true" outlineLevel="0" collapsed="false">
      <c r="B87" s="9" t="s">
        <v>219</v>
      </c>
      <c r="C87" s="10" t="s">
        <v>16</v>
      </c>
      <c r="D87" s="11" t="s">
        <v>216</v>
      </c>
      <c r="E87" s="11" t="s">
        <v>217</v>
      </c>
      <c r="F87" s="12" t="s">
        <v>218</v>
      </c>
      <c r="G87" s="12" t="n">
        <v>45411</v>
      </c>
      <c r="H87" s="12" t="n">
        <f aca="false">G87+30</f>
        <v>45441</v>
      </c>
      <c r="I87" s="10" t="n">
        <v>361</v>
      </c>
      <c r="J87" s="13" t="n">
        <v>45427</v>
      </c>
      <c r="K87" s="14" t="n">
        <v>334.08</v>
      </c>
      <c r="L87" s="15" t="n">
        <f aca="false">H87-J87</f>
        <v>14</v>
      </c>
      <c r="M87" s="4" t="n">
        <f aca="false">K87*L87</f>
        <v>4677.12</v>
      </c>
    </row>
    <row r="88" customFormat="false" ht="13.6" hidden="false" customHeight="true" outlineLevel="0" collapsed="false">
      <c r="B88" s="9" t="s">
        <v>220</v>
      </c>
      <c r="C88" s="10" t="s">
        <v>221</v>
      </c>
      <c r="D88" s="11" t="s">
        <v>222</v>
      </c>
      <c r="E88" s="11" t="s">
        <v>223</v>
      </c>
      <c r="F88" s="12" t="s">
        <v>218</v>
      </c>
      <c r="G88" s="12" t="n">
        <v>45391</v>
      </c>
      <c r="H88" s="12" t="n">
        <f aca="false">G88+30</f>
        <v>45421</v>
      </c>
      <c r="I88" s="10" t="n">
        <v>362</v>
      </c>
      <c r="J88" s="13" t="n">
        <v>45428</v>
      </c>
      <c r="K88" s="14" t="n">
        <v>967.07</v>
      </c>
      <c r="L88" s="15" t="n">
        <f aca="false">H88-J88</f>
        <v>-7</v>
      </c>
      <c r="M88" s="4" t="n">
        <f aca="false">K88*L88</f>
        <v>-6769.49</v>
      </c>
    </row>
    <row r="89" customFormat="false" ht="13.6" hidden="false" customHeight="true" outlineLevel="0" collapsed="false">
      <c r="B89" s="9" t="s">
        <v>224</v>
      </c>
      <c r="C89" s="10" t="s">
        <v>16</v>
      </c>
      <c r="D89" s="11" t="s">
        <v>222</v>
      </c>
      <c r="E89" s="11" t="s">
        <v>223</v>
      </c>
      <c r="F89" s="12" t="s">
        <v>218</v>
      </c>
      <c r="G89" s="12" t="n">
        <v>45391</v>
      </c>
      <c r="H89" s="12" t="n">
        <f aca="false">G89+30</f>
        <v>45421</v>
      </c>
      <c r="I89" s="10" t="n">
        <v>363</v>
      </c>
      <c r="J89" s="13" t="n">
        <v>45427</v>
      </c>
      <c r="K89" s="14" t="n">
        <v>241.76</v>
      </c>
      <c r="L89" s="15" t="n">
        <f aca="false">H89-J89</f>
        <v>-6</v>
      </c>
      <c r="M89" s="4" t="n">
        <f aca="false">K89*L89</f>
        <v>-1450.56</v>
      </c>
    </row>
    <row r="90" customFormat="false" ht="13.6" hidden="false" customHeight="true" outlineLevel="0" collapsed="false">
      <c r="B90" s="9" t="s">
        <v>225</v>
      </c>
      <c r="C90" s="10" t="s">
        <v>226</v>
      </c>
      <c r="D90" s="11" t="s">
        <v>227</v>
      </c>
      <c r="E90" s="11" t="s">
        <v>228</v>
      </c>
      <c r="F90" s="12" t="s">
        <v>229</v>
      </c>
      <c r="G90" s="12" t="n">
        <v>45411</v>
      </c>
      <c r="H90" s="12" t="n">
        <f aca="false">G90+30</f>
        <v>45441</v>
      </c>
      <c r="I90" s="10" t="n">
        <v>364</v>
      </c>
      <c r="J90" s="13" t="n">
        <v>45428</v>
      </c>
      <c r="K90" s="14" t="n">
        <v>22306.3</v>
      </c>
      <c r="L90" s="15" t="n">
        <f aca="false">H90-J90</f>
        <v>13</v>
      </c>
      <c r="M90" s="4" t="n">
        <f aca="false">K90*L90</f>
        <v>289981.9</v>
      </c>
    </row>
    <row r="91" customFormat="false" ht="13.6" hidden="false" customHeight="true" outlineLevel="0" collapsed="false">
      <c r="B91" s="9" t="s">
        <v>31</v>
      </c>
      <c r="C91" s="10" t="s">
        <v>16</v>
      </c>
      <c r="D91" s="11" t="s">
        <v>227</v>
      </c>
      <c r="E91" s="11" t="s">
        <v>228</v>
      </c>
      <c r="F91" s="12" t="s">
        <v>206</v>
      </c>
      <c r="G91" s="12" t="n">
        <v>45411</v>
      </c>
      <c r="H91" s="12" t="n">
        <f aca="false">G91+30</f>
        <v>45441</v>
      </c>
      <c r="I91" s="10" t="n">
        <v>365</v>
      </c>
      <c r="J91" s="13" t="n">
        <v>45427</v>
      </c>
      <c r="K91" s="14" t="n">
        <v>4174.08</v>
      </c>
      <c r="L91" s="15" t="n">
        <f aca="false">H91-J91</f>
        <v>14</v>
      </c>
      <c r="M91" s="4" t="n">
        <f aca="false">K91*L91</f>
        <v>58437.12</v>
      </c>
    </row>
    <row r="92" customFormat="false" ht="13.6" hidden="false" customHeight="true" outlineLevel="0" collapsed="false">
      <c r="B92" s="9" t="s">
        <v>230</v>
      </c>
      <c r="C92" s="10" t="s">
        <v>231</v>
      </c>
      <c r="D92" s="11" t="s">
        <v>232</v>
      </c>
      <c r="E92" s="11" t="s">
        <v>21</v>
      </c>
      <c r="F92" s="12" t="s">
        <v>233</v>
      </c>
      <c r="G92" s="12" t="n">
        <v>45411</v>
      </c>
      <c r="H92" s="12" t="n">
        <f aca="false">G92+30</f>
        <v>45441</v>
      </c>
      <c r="I92" s="10" t="n">
        <v>366</v>
      </c>
      <c r="J92" s="13" t="n">
        <v>45428</v>
      </c>
      <c r="K92" s="14" t="n">
        <v>7080.69</v>
      </c>
      <c r="L92" s="15" t="n">
        <f aca="false">H92-J92</f>
        <v>13</v>
      </c>
      <c r="M92" s="4" t="n">
        <f aca="false">K92*L92</f>
        <v>92048.97</v>
      </c>
    </row>
    <row r="93" customFormat="false" ht="13.6" hidden="false" customHeight="true" outlineLevel="0" collapsed="false">
      <c r="B93" s="9" t="s">
        <v>11</v>
      </c>
      <c r="C93" s="10" t="s">
        <v>16</v>
      </c>
      <c r="D93" s="11" t="s">
        <v>232</v>
      </c>
      <c r="E93" s="11" t="s">
        <v>21</v>
      </c>
      <c r="F93" s="12" t="s">
        <v>233</v>
      </c>
      <c r="G93" s="12" t="n">
        <v>45411</v>
      </c>
      <c r="H93" s="12" t="n">
        <f aca="false">G93+30</f>
        <v>45441</v>
      </c>
      <c r="I93" s="10" t="n">
        <v>367</v>
      </c>
      <c r="J93" s="13" t="n">
        <v>45427</v>
      </c>
      <c r="K93" s="14" t="n">
        <v>1324.98</v>
      </c>
      <c r="L93" s="15" t="n">
        <f aca="false">H93-J93</f>
        <v>14</v>
      </c>
      <c r="M93" s="4" t="n">
        <f aca="false">K93*L93</f>
        <v>18549.72</v>
      </c>
    </row>
    <row r="94" customFormat="false" ht="13.6" hidden="false" customHeight="true" outlineLevel="0" collapsed="false">
      <c r="B94" s="9" t="s">
        <v>234</v>
      </c>
      <c r="C94" s="10" t="s">
        <v>235</v>
      </c>
      <c r="D94" s="11" t="s">
        <v>236</v>
      </c>
      <c r="E94" s="11" t="s">
        <v>156</v>
      </c>
      <c r="F94" s="12" t="s">
        <v>237</v>
      </c>
      <c r="G94" s="12" t="n">
        <v>45398</v>
      </c>
      <c r="H94" s="12" t="n">
        <f aca="false">G94+30</f>
        <v>45428</v>
      </c>
      <c r="I94" s="10" t="n">
        <v>368</v>
      </c>
      <c r="J94" s="13" t="n">
        <v>45428</v>
      </c>
      <c r="K94" s="14" t="n">
        <v>14400.16</v>
      </c>
      <c r="L94" s="15" t="n">
        <f aca="false">H94-J94</f>
        <v>0</v>
      </c>
      <c r="M94" s="4" t="n">
        <f aca="false">K94*L94</f>
        <v>0</v>
      </c>
    </row>
    <row r="95" customFormat="false" ht="13.6" hidden="false" customHeight="true" outlineLevel="0" collapsed="false">
      <c r="B95" s="9" t="s">
        <v>31</v>
      </c>
      <c r="C95" s="10" t="s">
        <v>16</v>
      </c>
      <c r="D95" s="11" t="s">
        <v>236</v>
      </c>
      <c r="E95" s="11" t="s">
        <v>156</v>
      </c>
      <c r="F95" s="12" t="s">
        <v>237</v>
      </c>
      <c r="G95" s="12" t="n">
        <v>45398</v>
      </c>
      <c r="H95" s="12" t="n">
        <f aca="false">G95+30</f>
        <v>45428</v>
      </c>
      <c r="I95" s="10" t="n">
        <v>369</v>
      </c>
      <c r="J95" s="13" t="n">
        <v>45427</v>
      </c>
      <c r="K95" s="14" t="n">
        <v>3168.04</v>
      </c>
      <c r="L95" s="15" t="n">
        <f aca="false">H95-J95</f>
        <v>1</v>
      </c>
      <c r="M95" s="4" t="n">
        <f aca="false">K95*L95</f>
        <v>3168.04</v>
      </c>
    </row>
    <row r="96" customFormat="false" ht="13.6" hidden="false" customHeight="true" outlineLevel="0" collapsed="false">
      <c r="B96" s="9" t="s">
        <v>238</v>
      </c>
      <c r="C96" s="10" t="s">
        <v>47</v>
      </c>
      <c r="D96" s="11" t="s">
        <v>239</v>
      </c>
      <c r="E96" s="11" t="s">
        <v>147</v>
      </c>
      <c r="F96" s="12" t="s">
        <v>240</v>
      </c>
      <c r="G96" s="12" t="n">
        <v>45315</v>
      </c>
      <c r="H96" s="12" t="n">
        <f aca="false">G96+30</f>
        <v>45345</v>
      </c>
      <c r="I96" s="10" t="n">
        <v>370</v>
      </c>
      <c r="J96" s="13" t="n">
        <v>45428</v>
      </c>
      <c r="K96" s="14" t="n">
        <v>941.21</v>
      </c>
      <c r="L96" s="15" t="n">
        <f aca="false">H96-J96</f>
        <v>-83</v>
      </c>
      <c r="M96" s="4" t="n">
        <f aca="false">K96*L96</f>
        <v>-78120.43</v>
      </c>
    </row>
    <row r="97" customFormat="false" ht="13.6" hidden="false" customHeight="true" outlineLevel="0" collapsed="false">
      <c r="B97" s="9" t="s">
        <v>11</v>
      </c>
      <c r="C97" s="10" t="s">
        <v>241</v>
      </c>
      <c r="D97" s="11" t="s">
        <v>242</v>
      </c>
      <c r="E97" s="11" t="s">
        <v>156</v>
      </c>
      <c r="F97" s="12" t="s">
        <v>243</v>
      </c>
      <c r="G97" s="12" t="n">
        <v>45232</v>
      </c>
      <c r="H97" s="12" t="n">
        <f aca="false">G97+30</f>
        <v>45262</v>
      </c>
      <c r="I97" s="10" t="n">
        <v>371</v>
      </c>
      <c r="J97" s="13" t="n">
        <v>45428</v>
      </c>
      <c r="K97" s="14" t="n">
        <v>18534.8</v>
      </c>
      <c r="L97" s="15" t="n">
        <f aca="false">H97-J97</f>
        <v>-166</v>
      </c>
      <c r="M97" s="4" t="n">
        <f aca="false">K97*L97</f>
        <v>-3076776.8</v>
      </c>
    </row>
    <row r="98" customFormat="false" ht="13.6" hidden="false" customHeight="true" outlineLevel="0" collapsed="false">
      <c r="B98" s="9" t="s">
        <v>244</v>
      </c>
      <c r="C98" s="10" t="s">
        <v>245</v>
      </c>
      <c r="D98" s="11" t="s">
        <v>246</v>
      </c>
      <c r="E98" s="11" t="s">
        <v>34</v>
      </c>
      <c r="F98" s="12" t="s">
        <v>247</v>
      </c>
      <c r="G98" s="12" t="n">
        <v>45344</v>
      </c>
      <c r="H98" s="12" t="n">
        <f aca="false">G98+30</f>
        <v>45374</v>
      </c>
      <c r="I98" s="10" t="n">
        <v>372</v>
      </c>
      <c r="J98" s="13" t="n">
        <v>45428</v>
      </c>
      <c r="K98" s="14" t="n">
        <v>31972.16</v>
      </c>
      <c r="L98" s="15" t="n">
        <f aca="false">H98-J98</f>
        <v>-54</v>
      </c>
      <c r="M98" s="4" t="n">
        <f aca="false">K98*L98</f>
        <v>-1726496.64</v>
      </c>
    </row>
    <row r="99" customFormat="false" ht="13.6" hidden="false" customHeight="true" outlineLevel="0" collapsed="false">
      <c r="B99" s="9" t="s">
        <v>11</v>
      </c>
      <c r="C99" s="10" t="s">
        <v>16</v>
      </c>
      <c r="D99" s="11" t="s">
        <v>246</v>
      </c>
      <c r="E99" s="11" t="s">
        <v>34</v>
      </c>
      <c r="F99" s="12" t="s">
        <v>247</v>
      </c>
      <c r="G99" s="12" t="n">
        <v>45344</v>
      </c>
      <c r="H99" s="12" t="n">
        <f aca="false">G99+30</f>
        <v>45374</v>
      </c>
      <c r="I99" s="10" t="n">
        <v>373</v>
      </c>
      <c r="J99" s="13" t="n">
        <v>45427</v>
      </c>
      <c r="K99" s="14" t="n">
        <v>7033.88</v>
      </c>
      <c r="L99" s="15" t="n">
        <f aca="false">H99-J99</f>
        <v>-53</v>
      </c>
      <c r="M99" s="4" t="n">
        <f aca="false">K99*L99</f>
        <v>-372795.64</v>
      </c>
    </row>
    <row r="100" customFormat="false" ht="13.6" hidden="false" customHeight="true" outlineLevel="0" collapsed="false">
      <c r="B100" s="9" t="s">
        <v>248</v>
      </c>
      <c r="C100" s="10" t="s">
        <v>249</v>
      </c>
      <c r="D100" s="11" t="s">
        <v>250</v>
      </c>
      <c r="E100" s="11" t="s">
        <v>251</v>
      </c>
      <c r="F100" s="12" t="s">
        <v>252</v>
      </c>
      <c r="G100" s="12" t="n">
        <v>45425</v>
      </c>
      <c r="H100" s="12" t="n">
        <f aca="false">G100+30</f>
        <v>45455</v>
      </c>
      <c r="I100" s="10" t="n">
        <v>374</v>
      </c>
      <c r="J100" s="13" t="n">
        <v>45428</v>
      </c>
      <c r="K100" s="14" t="n">
        <v>246603.75</v>
      </c>
      <c r="L100" s="15" t="n">
        <f aca="false">H100-J100</f>
        <v>27</v>
      </c>
      <c r="M100" s="4" t="n">
        <f aca="false">K100*L100</f>
        <v>6658301.25</v>
      </c>
    </row>
    <row r="101" customFormat="false" ht="13.6" hidden="false" customHeight="true" outlineLevel="0" collapsed="false">
      <c r="B101" s="9" t="s">
        <v>253</v>
      </c>
      <c r="C101" s="10" t="s">
        <v>16</v>
      </c>
      <c r="D101" s="11" t="s">
        <v>250</v>
      </c>
      <c r="E101" s="11" t="s">
        <v>251</v>
      </c>
      <c r="F101" s="12" t="s">
        <v>252</v>
      </c>
      <c r="G101" s="12" t="n">
        <v>45425</v>
      </c>
      <c r="H101" s="12" t="n">
        <f aca="false">G101+30</f>
        <v>45455</v>
      </c>
      <c r="I101" s="10" t="n">
        <v>375</v>
      </c>
      <c r="J101" s="13" t="n">
        <v>45427</v>
      </c>
      <c r="K101" s="14" t="n">
        <v>54252.83</v>
      </c>
      <c r="L101" s="15" t="n">
        <f aca="false">H101-J101</f>
        <v>28</v>
      </c>
      <c r="M101" s="4" t="n">
        <f aca="false">K101*L101</f>
        <v>1519079.24</v>
      </c>
    </row>
    <row r="102" customFormat="false" ht="13.6" hidden="false" customHeight="true" outlineLevel="0" collapsed="false">
      <c r="B102" s="9" t="s">
        <v>254</v>
      </c>
      <c r="C102" s="10" t="s">
        <v>255</v>
      </c>
      <c r="D102" s="11" t="s">
        <v>256</v>
      </c>
      <c r="E102" s="11" t="s">
        <v>116</v>
      </c>
      <c r="F102" s="12" t="s">
        <v>257</v>
      </c>
      <c r="G102" s="12" t="n">
        <v>45427</v>
      </c>
      <c r="H102" s="12" t="n">
        <f aca="false">G102+30</f>
        <v>45457</v>
      </c>
      <c r="I102" s="10" t="n">
        <v>376</v>
      </c>
      <c r="J102" s="13" t="n">
        <v>45429</v>
      </c>
      <c r="K102" s="14" t="n">
        <v>86357.94</v>
      </c>
      <c r="L102" s="15" t="n">
        <f aca="false">H102-J102</f>
        <v>28</v>
      </c>
      <c r="M102" s="4" t="n">
        <f aca="false">K102*L102</f>
        <v>2418022.32</v>
      </c>
    </row>
    <row r="103" customFormat="false" ht="13.6" hidden="false" customHeight="true" outlineLevel="0" collapsed="false">
      <c r="B103" s="9" t="s">
        <v>258</v>
      </c>
      <c r="C103" s="10" t="s">
        <v>16</v>
      </c>
      <c r="D103" s="11" t="s">
        <v>256</v>
      </c>
      <c r="E103" s="11" t="s">
        <v>116</v>
      </c>
      <c r="F103" s="12" t="s">
        <v>257</v>
      </c>
      <c r="G103" s="12" t="n">
        <v>45427</v>
      </c>
      <c r="H103" s="12" t="n">
        <f aca="false">G103+30</f>
        <v>45457</v>
      </c>
      <c r="I103" s="10" t="n">
        <v>377</v>
      </c>
      <c r="J103" s="13" t="n">
        <v>45428</v>
      </c>
      <c r="K103" s="14" t="n">
        <v>18998.75</v>
      </c>
      <c r="L103" s="15" t="n">
        <f aca="false">H103-J103</f>
        <v>29</v>
      </c>
      <c r="M103" s="4" t="n">
        <f aca="false">K103*L103</f>
        <v>550963.75</v>
      </c>
    </row>
    <row r="104" customFormat="false" ht="13.6" hidden="false" customHeight="true" outlineLevel="0" collapsed="false">
      <c r="B104" s="9" t="s">
        <v>259</v>
      </c>
      <c r="C104" s="10" t="s">
        <v>260</v>
      </c>
      <c r="D104" s="11" t="s">
        <v>261</v>
      </c>
      <c r="E104" s="11" t="s">
        <v>43</v>
      </c>
      <c r="F104" s="12" t="s">
        <v>262</v>
      </c>
      <c r="G104" s="12" t="n">
        <v>45342</v>
      </c>
      <c r="H104" s="12" t="n">
        <f aca="false">G104+30</f>
        <v>45372</v>
      </c>
      <c r="I104" s="10" t="n">
        <v>378</v>
      </c>
      <c r="J104" s="13" t="n">
        <v>45429</v>
      </c>
      <c r="K104" s="14" t="n">
        <v>1000</v>
      </c>
      <c r="L104" s="15" t="n">
        <f aca="false">H104-J104</f>
        <v>-57</v>
      </c>
      <c r="M104" s="4" t="n">
        <f aca="false">K104*L104</f>
        <v>-57000</v>
      </c>
    </row>
    <row r="105" customFormat="false" ht="13.6" hidden="false" customHeight="true" outlineLevel="0" collapsed="false">
      <c r="B105" s="9" t="s">
        <v>263</v>
      </c>
      <c r="C105" s="10" t="s">
        <v>16</v>
      </c>
      <c r="D105" s="11" t="s">
        <v>261</v>
      </c>
      <c r="E105" s="11" t="s">
        <v>43</v>
      </c>
      <c r="F105" s="12" t="s">
        <v>262</v>
      </c>
      <c r="G105" s="12" t="n">
        <v>45342</v>
      </c>
      <c r="H105" s="12" t="n">
        <f aca="false">G105+30</f>
        <v>45372</v>
      </c>
      <c r="I105" s="10" t="n">
        <v>379</v>
      </c>
      <c r="J105" s="13" t="n">
        <v>45428</v>
      </c>
      <c r="K105" s="14" t="n">
        <v>220</v>
      </c>
      <c r="L105" s="15" t="n">
        <f aca="false">H105-J105</f>
        <v>-56</v>
      </c>
      <c r="M105" s="4" t="n">
        <f aca="false">K105*L105</f>
        <v>-12320</v>
      </c>
    </row>
    <row r="106" customFormat="false" ht="13.6" hidden="false" customHeight="true" outlineLevel="0" collapsed="false">
      <c r="B106" s="9" t="s">
        <v>264</v>
      </c>
      <c r="C106" s="10" t="s">
        <v>170</v>
      </c>
      <c r="D106" s="11" t="s">
        <v>265</v>
      </c>
      <c r="E106" s="11" t="s">
        <v>43</v>
      </c>
      <c r="F106" s="12" t="s">
        <v>266</v>
      </c>
      <c r="G106" s="12" t="n">
        <v>45404</v>
      </c>
      <c r="H106" s="12" t="n">
        <f aca="false">G106+30</f>
        <v>45434</v>
      </c>
      <c r="I106" s="10" t="n">
        <v>380</v>
      </c>
      <c r="J106" s="13" t="n">
        <v>45429</v>
      </c>
      <c r="K106" s="14" t="n">
        <v>5000</v>
      </c>
      <c r="L106" s="15" t="n">
        <f aca="false">H106-J106</f>
        <v>5</v>
      </c>
      <c r="M106" s="4" t="n">
        <f aca="false">K106*L106</f>
        <v>25000</v>
      </c>
    </row>
    <row r="107" customFormat="false" ht="13.6" hidden="false" customHeight="true" outlineLevel="0" collapsed="false">
      <c r="B107" s="9" t="s">
        <v>267</v>
      </c>
      <c r="C107" s="10" t="s">
        <v>16</v>
      </c>
      <c r="D107" s="11" t="s">
        <v>265</v>
      </c>
      <c r="E107" s="11" t="s">
        <v>43</v>
      </c>
      <c r="F107" s="12" t="s">
        <v>266</v>
      </c>
      <c r="G107" s="12" t="n">
        <v>45404</v>
      </c>
      <c r="H107" s="12" t="n">
        <f aca="false">G107+30</f>
        <v>45434</v>
      </c>
      <c r="I107" s="10" t="n">
        <v>381</v>
      </c>
      <c r="J107" s="13" t="n">
        <v>45428</v>
      </c>
      <c r="K107" s="14" t="n">
        <v>1100</v>
      </c>
      <c r="L107" s="15" t="n">
        <f aca="false">H107-J107</f>
        <v>6</v>
      </c>
      <c r="M107" s="4" t="n">
        <f aca="false">K107*L107</f>
        <v>6600</v>
      </c>
    </row>
    <row r="108" customFormat="false" ht="13.6" hidden="false" customHeight="true" outlineLevel="0" collapsed="false">
      <c r="B108" s="9" t="s">
        <v>268</v>
      </c>
      <c r="C108" s="10" t="s">
        <v>269</v>
      </c>
      <c r="D108" s="11" t="s">
        <v>270</v>
      </c>
      <c r="E108" s="11" t="s">
        <v>147</v>
      </c>
      <c r="F108" s="12" t="s">
        <v>50</v>
      </c>
      <c r="G108" s="12" t="n">
        <v>45385</v>
      </c>
      <c r="H108" s="12" t="n">
        <f aca="false">G108+30</f>
        <v>45415</v>
      </c>
      <c r="I108" s="10" t="n">
        <v>382</v>
      </c>
      <c r="J108" s="13" t="n">
        <v>45435</v>
      </c>
      <c r="K108" s="17" t="n">
        <v>23428</v>
      </c>
      <c r="L108" s="15" t="n">
        <f aca="false">H108-J108</f>
        <v>-20</v>
      </c>
      <c r="M108" s="4" t="n">
        <f aca="false">K108*L108</f>
        <v>-468560</v>
      </c>
    </row>
    <row r="109" customFormat="false" ht="13.6" hidden="false" customHeight="true" outlineLevel="0" collapsed="false">
      <c r="B109" s="9" t="s">
        <v>271</v>
      </c>
      <c r="C109" s="10" t="s">
        <v>16</v>
      </c>
      <c r="D109" s="11" t="s">
        <v>270</v>
      </c>
      <c r="E109" s="11" t="s">
        <v>147</v>
      </c>
      <c r="F109" s="12" t="s">
        <v>50</v>
      </c>
      <c r="G109" s="12" t="n">
        <v>45385</v>
      </c>
      <c r="H109" s="12" t="n">
        <f aca="false">G109+30</f>
        <v>45415</v>
      </c>
      <c r="I109" s="10" t="n">
        <v>383</v>
      </c>
      <c r="J109" s="13" t="n">
        <v>45434</v>
      </c>
      <c r="K109" s="17" t="n">
        <v>5154.16</v>
      </c>
      <c r="L109" s="15" t="n">
        <f aca="false">H109-J109</f>
        <v>-19</v>
      </c>
      <c r="M109" s="4" t="n">
        <f aca="false">K109*L109</f>
        <v>-97929.04</v>
      </c>
    </row>
    <row r="110" customFormat="false" ht="13.6" hidden="false" customHeight="true" outlineLevel="0" collapsed="false">
      <c r="B110" s="9" t="s">
        <v>272</v>
      </c>
      <c r="C110" s="10" t="s">
        <v>273</v>
      </c>
      <c r="D110" s="11" t="s">
        <v>274</v>
      </c>
      <c r="E110" s="11" t="s">
        <v>275</v>
      </c>
      <c r="F110" s="12" t="s">
        <v>276</v>
      </c>
      <c r="G110" s="12" t="n">
        <v>45387</v>
      </c>
      <c r="H110" s="12" t="n">
        <f aca="false">G110+30</f>
        <v>45417</v>
      </c>
      <c r="I110" s="10" t="n">
        <v>384</v>
      </c>
      <c r="J110" s="13" t="n">
        <v>45435</v>
      </c>
      <c r="K110" s="17" t="n">
        <v>148171.84</v>
      </c>
      <c r="L110" s="15" t="n">
        <f aca="false">H110-J110</f>
        <v>-18</v>
      </c>
      <c r="M110" s="4" t="n">
        <f aca="false">K110*L110</f>
        <v>-2667093.12</v>
      </c>
    </row>
    <row r="111" customFormat="false" ht="13.6" hidden="false" customHeight="true" outlineLevel="0" collapsed="false">
      <c r="B111" s="9" t="s">
        <v>277</v>
      </c>
      <c r="C111" s="10" t="s">
        <v>16</v>
      </c>
      <c r="D111" s="11" t="s">
        <v>274</v>
      </c>
      <c r="E111" s="11" t="s">
        <v>275</v>
      </c>
      <c r="F111" s="12" t="s">
        <v>276</v>
      </c>
      <c r="G111" s="12" t="n">
        <v>45387</v>
      </c>
      <c r="H111" s="12" t="n">
        <f aca="false">G111+30</f>
        <v>45417</v>
      </c>
      <c r="I111" s="10" t="n">
        <v>385</v>
      </c>
      <c r="J111" s="13" t="n">
        <v>45434</v>
      </c>
      <c r="K111" s="17" t="n">
        <v>32597.8</v>
      </c>
      <c r="L111" s="15" t="n">
        <f aca="false">H111-J111</f>
        <v>-17</v>
      </c>
      <c r="M111" s="4" t="n">
        <f aca="false">K111*L111</f>
        <v>-554162.6</v>
      </c>
    </row>
    <row r="112" customFormat="false" ht="13.6" hidden="false" customHeight="true" outlineLevel="0" collapsed="false">
      <c r="B112" s="9" t="s">
        <v>278</v>
      </c>
      <c r="C112" s="10" t="s">
        <v>279</v>
      </c>
      <c r="D112" s="11" t="s">
        <v>280</v>
      </c>
      <c r="E112" s="11" t="s">
        <v>99</v>
      </c>
      <c r="F112" s="12" t="s">
        <v>281</v>
      </c>
      <c r="G112" s="12" t="n">
        <v>45387</v>
      </c>
      <c r="H112" s="12" t="n">
        <f aca="false">G112+30</f>
        <v>45417</v>
      </c>
      <c r="I112" s="10" t="n">
        <v>386</v>
      </c>
      <c r="J112" s="13" t="n">
        <v>45435</v>
      </c>
      <c r="K112" s="17" t="n">
        <v>3568.26</v>
      </c>
      <c r="L112" s="15" t="n">
        <f aca="false">H112-J112</f>
        <v>-18</v>
      </c>
      <c r="M112" s="4" t="n">
        <f aca="false">K112*L112</f>
        <v>-64228.68</v>
      </c>
    </row>
    <row r="113" customFormat="false" ht="13.6" hidden="false" customHeight="true" outlineLevel="0" collapsed="false">
      <c r="B113" s="9" t="s">
        <v>31</v>
      </c>
      <c r="C113" s="10" t="s">
        <v>282</v>
      </c>
      <c r="D113" s="11" t="s">
        <v>280</v>
      </c>
      <c r="E113" s="11" t="s">
        <v>99</v>
      </c>
      <c r="F113" s="12" t="s">
        <v>281</v>
      </c>
      <c r="G113" s="12" t="n">
        <v>45387</v>
      </c>
      <c r="H113" s="12" t="n">
        <f aca="false">G113+30</f>
        <v>45417</v>
      </c>
      <c r="I113" s="10" t="n">
        <v>387</v>
      </c>
      <c r="J113" s="13" t="n">
        <v>45435</v>
      </c>
      <c r="K113" s="17" t="n">
        <v>3667.07</v>
      </c>
      <c r="L113" s="15" t="n">
        <f aca="false">H113-J113</f>
        <v>-18</v>
      </c>
      <c r="M113" s="4" t="n">
        <f aca="false">K113*L113</f>
        <v>-66007.26</v>
      </c>
    </row>
    <row r="114" customFormat="false" ht="13.6" hidden="false" customHeight="true" outlineLevel="0" collapsed="false">
      <c r="B114" s="9" t="s">
        <v>283</v>
      </c>
      <c r="C114" s="10" t="s">
        <v>16</v>
      </c>
      <c r="D114" s="11" t="s">
        <v>280</v>
      </c>
      <c r="E114" s="11" t="s">
        <v>99</v>
      </c>
      <c r="F114" s="12" t="s">
        <v>284</v>
      </c>
      <c r="G114" s="12" t="n">
        <v>45387</v>
      </c>
      <c r="H114" s="12" t="n">
        <f aca="false">G114+30</f>
        <v>45417</v>
      </c>
      <c r="I114" s="10" t="n">
        <v>388</v>
      </c>
      <c r="J114" s="13" t="n">
        <v>45434</v>
      </c>
      <c r="K114" s="17" t="n">
        <v>686.2</v>
      </c>
      <c r="L114" s="15" t="n">
        <f aca="false">H114-J114</f>
        <v>-17</v>
      </c>
      <c r="M114" s="4" t="n">
        <f aca="false">K114*L114</f>
        <v>-11665.4</v>
      </c>
    </row>
    <row r="115" customFormat="false" ht="13.6" hidden="false" customHeight="true" outlineLevel="0" collapsed="false">
      <c r="B115" s="9" t="s">
        <v>31</v>
      </c>
      <c r="C115" s="10" t="s">
        <v>285</v>
      </c>
      <c r="D115" s="11" t="s">
        <v>286</v>
      </c>
      <c r="E115" s="11" t="s">
        <v>287</v>
      </c>
      <c r="F115" s="12" t="s">
        <v>288</v>
      </c>
      <c r="G115" s="12" t="n">
        <v>45428</v>
      </c>
      <c r="H115" s="12" t="n">
        <f aca="false">G115+30</f>
        <v>45458</v>
      </c>
      <c r="I115" s="10" t="n">
        <v>389</v>
      </c>
      <c r="J115" s="13" t="n">
        <v>45435</v>
      </c>
      <c r="K115" s="17" t="n">
        <v>416311.86</v>
      </c>
      <c r="L115" s="15" t="n">
        <f aca="false">H115-J115</f>
        <v>23</v>
      </c>
      <c r="M115" s="4" t="n">
        <f aca="false">K115*L115</f>
        <v>9575172.78</v>
      </c>
    </row>
    <row r="116" customFormat="false" ht="13.6" hidden="false" customHeight="true" outlineLevel="0" collapsed="false">
      <c r="B116" s="9" t="s">
        <v>289</v>
      </c>
      <c r="C116" s="10" t="s">
        <v>16</v>
      </c>
      <c r="D116" s="11" t="s">
        <v>286</v>
      </c>
      <c r="E116" s="11" t="s">
        <v>287</v>
      </c>
      <c r="F116" s="12" t="s">
        <v>288</v>
      </c>
      <c r="G116" s="12" t="n">
        <v>45428</v>
      </c>
      <c r="H116" s="12" t="n">
        <f aca="false">G116+30</f>
        <v>45458</v>
      </c>
      <c r="I116" s="10" t="n">
        <v>390</v>
      </c>
      <c r="J116" s="13" t="n">
        <v>45434</v>
      </c>
      <c r="K116" s="17" t="n">
        <v>91588.61</v>
      </c>
      <c r="L116" s="15" t="n">
        <f aca="false">H116-J116</f>
        <v>24</v>
      </c>
      <c r="M116" s="4" t="n">
        <f aca="false">K116*L116</f>
        <v>2198126.64</v>
      </c>
    </row>
    <row r="117" customFormat="false" ht="13.6" hidden="false" customHeight="true" outlineLevel="0" collapsed="false">
      <c r="B117" s="9" t="s">
        <v>11</v>
      </c>
      <c r="C117" s="10" t="s">
        <v>290</v>
      </c>
      <c r="D117" s="11" t="s">
        <v>291</v>
      </c>
      <c r="E117" s="11" t="s">
        <v>147</v>
      </c>
      <c r="F117" s="12" t="s">
        <v>292</v>
      </c>
      <c r="G117" s="12" t="n">
        <v>45432</v>
      </c>
      <c r="H117" s="12" t="n">
        <f aca="false">G117+30</f>
        <v>45462</v>
      </c>
      <c r="I117" s="10" t="n">
        <v>391</v>
      </c>
      <c r="J117" s="13" t="n">
        <v>45435</v>
      </c>
      <c r="K117" s="17" t="n">
        <v>220840.86</v>
      </c>
      <c r="L117" s="15" t="n">
        <f aca="false">H117-J117</f>
        <v>27</v>
      </c>
      <c r="M117" s="4" t="n">
        <f aca="false">K117*L117</f>
        <v>5962703.22</v>
      </c>
    </row>
    <row r="118" customFormat="false" ht="13.6" hidden="false" customHeight="true" outlineLevel="0" collapsed="false">
      <c r="B118" s="9" t="s">
        <v>293</v>
      </c>
      <c r="C118" s="10" t="s">
        <v>16</v>
      </c>
      <c r="D118" s="11" t="s">
        <v>291</v>
      </c>
      <c r="E118" s="11" t="s">
        <v>147</v>
      </c>
      <c r="F118" s="12" t="s">
        <v>292</v>
      </c>
      <c r="G118" s="12" t="n">
        <v>45432</v>
      </c>
      <c r="H118" s="12" t="n">
        <f aca="false">G118+30</f>
        <v>45462</v>
      </c>
      <c r="I118" s="10" t="n">
        <v>392</v>
      </c>
      <c r="J118" s="13" t="n">
        <v>45434</v>
      </c>
      <c r="K118" s="17" t="n">
        <v>48584.99</v>
      </c>
      <c r="L118" s="15" t="n">
        <f aca="false">H118-J118</f>
        <v>28</v>
      </c>
      <c r="M118" s="4" t="n">
        <f aca="false">K118*L118</f>
        <v>1360379.72</v>
      </c>
    </row>
    <row r="119" customFormat="false" ht="13.6" hidden="false" customHeight="true" outlineLevel="0" collapsed="false">
      <c r="B119" s="9" t="s">
        <v>11</v>
      </c>
      <c r="C119" s="10" t="s">
        <v>294</v>
      </c>
      <c r="D119" s="11" t="s">
        <v>295</v>
      </c>
      <c r="E119" s="11" t="s">
        <v>156</v>
      </c>
      <c r="F119" s="12" t="s">
        <v>292</v>
      </c>
      <c r="G119" s="12" t="n">
        <v>45432</v>
      </c>
      <c r="H119" s="12" t="n">
        <f aca="false">G119+30</f>
        <v>45462</v>
      </c>
      <c r="I119" s="10" t="n">
        <v>393</v>
      </c>
      <c r="J119" s="13" t="n">
        <v>45435</v>
      </c>
      <c r="K119" s="17" t="n">
        <v>127257.72</v>
      </c>
      <c r="L119" s="15" t="n">
        <f aca="false">H119-J119</f>
        <v>27</v>
      </c>
      <c r="M119" s="4" t="n">
        <f aca="false">K119*L119</f>
        <v>3435958.44</v>
      </c>
    </row>
    <row r="120" customFormat="false" ht="13.6" hidden="false" customHeight="true" outlineLevel="0" collapsed="false">
      <c r="B120" s="9" t="s">
        <v>296</v>
      </c>
      <c r="C120" s="10" t="s">
        <v>16</v>
      </c>
      <c r="D120" s="11" t="s">
        <v>295</v>
      </c>
      <c r="E120" s="11" t="s">
        <v>156</v>
      </c>
      <c r="F120" s="12" t="s">
        <v>292</v>
      </c>
      <c r="G120" s="12" t="n">
        <v>45432</v>
      </c>
      <c r="H120" s="12" t="n">
        <f aca="false">G120+30</f>
        <v>45462</v>
      </c>
      <c r="I120" s="10" t="n">
        <v>394</v>
      </c>
      <c r="J120" s="13" t="n">
        <v>45434</v>
      </c>
      <c r="K120" s="17" t="n">
        <v>27996.7</v>
      </c>
      <c r="L120" s="15" t="n">
        <f aca="false">H120-J120</f>
        <v>28</v>
      </c>
      <c r="M120" s="4" t="n">
        <f aca="false">K120*L120</f>
        <v>783907.6</v>
      </c>
    </row>
    <row r="121" customFormat="false" ht="13.6" hidden="false" customHeight="true" outlineLevel="0" collapsed="false">
      <c r="B121" s="9" t="s">
        <v>31</v>
      </c>
      <c r="C121" s="10" t="s">
        <v>297</v>
      </c>
      <c r="D121" s="11" t="s">
        <v>298</v>
      </c>
      <c r="E121" s="11" t="s">
        <v>21</v>
      </c>
      <c r="F121" s="12" t="s">
        <v>299</v>
      </c>
      <c r="G121" s="12" t="n">
        <v>45414</v>
      </c>
      <c r="H121" s="12" t="n">
        <f aca="false">G121+30</f>
        <v>45444</v>
      </c>
      <c r="I121" s="10" t="n">
        <v>395</v>
      </c>
      <c r="J121" s="13" t="n">
        <v>45435</v>
      </c>
      <c r="K121" s="17" t="n">
        <v>8112</v>
      </c>
      <c r="L121" s="15" t="n">
        <f aca="false">H121-J121</f>
        <v>9</v>
      </c>
      <c r="M121" s="4" t="n">
        <f aca="false">K121*L121</f>
        <v>73008</v>
      </c>
    </row>
    <row r="122" customFormat="false" ht="13.6" hidden="false" customHeight="true" outlineLevel="0" collapsed="false">
      <c r="B122" s="9" t="s">
        <v>300</v>
      </c>
      <c r="C122" s="10" t="s">
        <v>301</v>
      </c>
      <c r="D122" s="11" t="s">
        <v>302</v>
      </c>
      <c r="E122" s="11" t="s">
        <v>21</v>
      </c>
      <c r="F122" s="12" t="s">
        <v>303</v>
      </c>
      <c r="G122" s="12" t="n">
        <v>45406</v>
      </c>
      <c r="H122" s="12" t="n">
        <f aca="false">G122+30</f>
        <v>45436</v>
      </c>
      <c r="I122" s="10" t="n">
        <v>396</v>
      </c>
      <c r="J122" s="13" t="n">
        <v>45435</v>
      </c>
      <c r="K122" s="17" t="n">
        <v>1641.48</v>
      </c>
      <c r="L122" s="15" t="n">
        <f aca="false">H122-J122</f>
        <v>1</v>
      </c>
      <c r="M122" s="4" t="n">
        <f aca="false">K122*L122</f>
        <v>1641.48</v>
      </c>
    </row>
    <row r="123" customFormat="false" ht="13.6" hidden="false" customHeight="true" outlineLevel="0" collapsed="false">
      <c r="B123" s="9" t="s">
        <v>11</v>
      </c>
      <c r="C123" s="10" t="s">
        <v>304</v>
      </c>
      <c r="D123" s="11" t="s">
        <v>305</v>
      </c>
      <c r="E123" s="11" t="s">
        <v>156</v>
      </c>
      <c r="F123" s="12" t="s">
        <v>190</v>
      </c>
      <c r="G123" s="12" t="n">
        <v>45406</v>
      </c>
      <c r="H123" s="12" t="n">
        <f aca="false">G123+30</f>
        <v>45436</v>
      </c>
      <c r="I123" s="10" t="n">
        <v>397</v>
      </c>
      <c r="J123" s="13" t="n">
        <v>45435</v>
      </c>
      <c r="K123" s="17" t="n">
        <v>1639.37</v>
      </c>
      <c r="L123" s="15" t="n">
        <f aca="false">H123-J123</f>
        <v>1</v>
      </c>
      <c r="M123" s="4" t="n">
        <f aca="false">K123*L123</f>
        <v>1639.37</v>
      </c>
    </row>
    <row r="124" customFormat="false" ht="13.6" hidden="false" customHeight="true" outlineLevel="0" collapsed="false">
      <c r="B124" s="9" t="s">
        <v>306</v>
      </c>
      <c r="C124" s="10" t="s">
        <v>307</v>
      </c>
      <c r="D124" s="11" t="s">
        <v>308</v>
      </c>
      <c r="E124" s="11" t="s">
        <v>43</v>
      </c>
      <c r="F124" s="12" t="s">
        <v>309</v>
      </c>
      <c r="G124" s="12" t="n">
        <v>45400</v>
      </c>
      <c r="H124" s="12" t="n">
        <f aca="false">G124+30</f>
        <v>45430</v>
      </c>
      <c r="I124" s="10" t="n">
        <v>398</v>
      </c>
      <c r="J124" s="13" t="n">
        <v>45436</v>
      </c>
      <c r="K124" s="17" t="n">
        <v>5192.23</v>
      </c>
      <c r="L124" s="15" t="n">
        <f aca="false">H124-J124</f>
        <v>-6</v>
      </c>
      <c r="M124" s="4" t="n">
        <f aca="false">K124*L124</f>
        <v>-31153.38</v>
      </c>
    </row>
    <row r="125" customFormat="false" ht="13.6" hidden="false" customHeight="true" outlineLevel="0" collapsed="false">
      <c r="B125" s="9" t="s">
        <v>310</v>
      </c>
      <c r="C125" s="10" t="s">
        <v>16</v>
      </c>
      <c r="D125" s="11" t="s">
        <v>308</v>
      </c>
      <c r="E125" s="11" t="s">
        <v>43</v>
      </c>
      <c r="F125" s="12" t="s">
        <v>309</v>
      </c>
      <c r="G125" s="12" t="n">
        <v>45400</v>
      </c>
      <c r="H125" s="12" t="n">
        <f aca="false">G125+30</f>
        <v>45430</v>
      </c>
      <c r="I125" s="10" t="n">
        <v>399</v>
      </c>
      <c r="J125" s="13" t="n">
        <v>45435</v>
      </c>
      <c r="K125" s="17" t="n">
        <v>1018.08</v>
      </c>
      <c r="L125" s="15" t="n">
        <f aca="false">H125-J125</f>
        <v>-5</v>
      </c>
      <c r="M125" s="4" t="n">
        <f aca="false">K125*L125</f>
        <v>-5090.4</v>
      </c>
    </row>
    <row r="126" customFormat="false" ht="13.6" hidden="false" customHeight="true" outlineLevel="0" collapsed="false">
      <c r="B126" s="9" t="s">
        <v>31</v>
      </c>
      <c r="C126" s="10" t="s">
        <v>311</v>
      </c>
      <c r="D126" s="11" t="s">
        <v>312</v>
      </c>
      <c r="E126" s="11" t="s">
        <v>71</v>
      </c>
      <c r="F126" s="12" t="s">
        <v>313</v>
      </c>
      <c r="G126" s="12" t="n">
        <v>45406</v>
      </c>
      <c r="H126" s="12" t="n">
        <f aca="false">G126+30</f>
        <v>45436</v>
      </c>
      <c r="I126" s="10" t="n">
        <v>400</v>
      </c>
      <c r="J126" s="13" t="n">
        <v>45436</v>
      </c>
      <c r="K126" s="17" t="n">
        <v>14098.79</v>
      </c>
      <c r="L126" s="15" t="n">
        <f aca="false">H126-J126</f>
        <v>0</v>
      </c>
      <c r="M126" s="4" t="n">
        <f aca="false">K126*L126</f>
        <v>0</v>
      </c>
    </row>
    <row r="127" customFormat="false" ht="13.6" hidden="false" customHeight="true" outlineLevel="0" collapsed="false">
      <c r="B127" s="9" t="s">
        <v>314</v>
      </c>
      <c r="C127" s="10" t="s">
        <v>16</v>
      </c>
      <c r="D127" s="11" t="s">
        <v>312</v>
      </c>
      <c r="E127" s="11" t="s">
        <v>71</v>
      </c>
      <c r="F127" s="12" t="s">
        <v>313</v>
      </c>
      <c r="G127" s="12" t="n">
        <v>45406</v>
      </c>
      <c r="H127" s="12" t="n">
        <f aca="false">G127+30</f>
        <v>45436</v>
      </c>
      <c r="I127" s="10" t="n">
        <v>401</v>
      </c>
      <c r="J127" s="13" t="n">
        <v>45435</v>
      </c>
      <c r="K127" s="17" t="n">
        <v>3101.73</v>
      </c>
      <c r="L127" s="15" t="n">
        <f aca="false">H127-J127</f>
        <v>1</v>
      </c>
      <c r="M127" s="4" t="n">
        <f aca="false">K127*L127</f>
        <v>3101.73</v>
      </c>
    </row>
    <row r="128" customFormat="false" ht="13.6" hidden="false" customHeight="true" outlineLevel="0" collapsed="false">
      <c r="B128" s="9" t="s">
        <v>31</v>
      </c>
      <c r="C128" s="10" t="s">
        <v>315</v>
      </c>
      <c r="D128" s="11" t="s">
        <v>316</v>
      </c>
      <c r="E128" s="11" t="s">
        <v>99</v>
      </c>
      <c r="F128" s="12" t="s">
        <v>313</v>
      </c>
      <c r="G128" s="12" t="n">
        <v>45406</v>
      </c>
      <c r="H128" s="12" t="n">
        <f aca="false">G128+30</f>
        <v>45436</v>
      </c>
      <c r="I128" s="10" t="n">
        <v>403</v>
      </c>
      <c r="J128" s="13" t="n">
        <v>45436</v>
      </c>
      <c r="K128" s="17" t="n">
        <v>1692.06</v>
      </c>
      <c r="L128" s="15" t="n">
        <f aca="false">H128-J128</f>
        <v>0</v>
      </c>
      <c r="M128" s="4" t="n">
        <f aca="false">K128*L128</f>
        <v>0</v>
      </c>
    </row>
    <row r="129" customFormat="false" ht="13.6" hidden="false" customHeight="true" outlineLevel="0" collapsed="false">
      <c r="B129" s="9" t="s">
        <v>317</v>
      </c>
      <c r="C129" s="10" t="s">
        <v>318</v>
      </c>
      <c r="D129" s="11" t="s">
        <v>319</v>
      </c>
      <c r="E129" s="11" t="s">
        <v>320</v>
      </c>
      <c r="F129" s="12" t="s">
        <v>321</v>
      </c>
      <c r="G129" s="12" t="n">
        <v>45316</v>
      </c>
      <c r="H129" s="12" t="n">
        <f aca="false">G129+30</f>
        <v>45346</v>
      </c>
      <c r="I129" s="10" t="n">
        <v>404</v>
      </c>
      <c r="J129" s="13" t="n">
        <v>45436</v>
      </c>
      <c r="K129" s="17" t="n">
        <v>653.5</v>
      </c>
      <c r="L129" s="15" t="n">
        <f aca="false">H129-J129</f>
        <v>-90</v>
      </c>
      <c r="M129" s="4" t="n">
        <f aca="false">K129*L129</f>
        <v>-58815</v>
      </c>
    </row>
    <row r="130" customFormat="false" ht="13.6" hidden="false" customHeight="true" outlineLevel="0" collapsed="false">
      <c r="B130" s="9" t="s">
        <v>322</v>
      </c>
      <c r="C130" s="10" t="s">
        <v>16</v>
      </c>
      <c r="D130" s="11" t="s">
        <v>319</v>
      </c>
      <c r="E130" s="11" t="s">
        <v>320</v>
      </c>
      <c r="F130" s="12" t="s">
        <v>321</v>
      </c>
      <c r="G130" s="12" t="n">
        <v>45316</v>
      </c>
      <c r="H130" s="12" t="n">
        <f aca="false">G130+30</f>
        <v>45346</v>
      </c>
      <c r="I130" s="10" t="n">
        <v>405</v>
      </c>
      <c r="J130" s="13" t="n">
        <v>45435</v>
      </c>
      <c r="K130" s="17" t="n">
        <v>143.77</v>
      </c>
      <c r="L130" s="15" t="n">
        <f aca="false">H130-J130</f>
        <v>-89</v>
      </c>
      <c r="M130" s="4" t="n">
        <f aca="false">K130*L130</f>
        <v>-12795.53</v>
      </c>
    </row>
    <row r="131" customFormat="false" ht="13.6" hidden="false" customHeight="true" outlineLevel="0" collapsed="false">
      <c r="B131" s="9" t="s">
        <v>323</v>
      </c>
      <c r="C131" s="10" t="s">
        <v>60</v>
      </c>
      <c r="D131" s="11" t="s">
        <v>324</v>
      </c>
      <c r="E131" s="11" t="s">
        <v>325</v>
      </c>
      <c r="F131" s="12" t="s">
        <v>326</v>
      </c>
      <c r="G131" s="12" t="n">
        <v>45265</v>
      </c>
      <c r="H131" s="12" t="n">
        <f aca="false">G131+30</f>
        <v>45295</v>
      </c>
      <c r="I131" s="10" t="n">
        <v>406</v>
      </c>
      <c r="J131" s="13" t="n">
        <v>45436</v>
      </c>
      <c r="K131" s="17" t="n">
        <v>849.17</v>
      </c>
      <c r="L131" s="15" t="n">
        <f aca="false">H131-J131</f>
        <v>-141</v>
      </c>
      <c r="M131" s="4" t="n">
        <f aca="false">K131*L131</f>
        <v>-119732.97</v>
      </c>
    </row>
    <row r="132" customFormat="false" ht="13.6" hidden="false" customHeight="true" outlineLevel="0" collapsed="false">
      <c r="B132" s="9" t="s">
        <v>11</v>
      </c>
      <c r="C132" s="10" t="s">
        <v>16</v>
      </c>
      <c r="D132" s="11" t="s">
        <v>324</v>
      </c>
      <c r="E132" s="11" t="s">
        <v>325</v>
      </c>
      <c r="F132" s="12" t="s">
        <v>326</v>
      </c>
      <c r="G132" s="12" t="n">
        <v>45265</v>
      </c>
      <c r="H132" s="12" t="n">
        <f aca="false">G132+30</f>
        <v>45295</v>
      </c>
      <c r="I132" s="10" t="n">
        <v>407</v>
      </c>
      <c r="J132" s="13" t="n">
        <v>45435</v>
      </c>
      <c r="K132" s="17" t="n">
        <v>186.82</v>
      </c>
      <c r="L132" s="15" t="n">
        <f aca="false">H132-J132</f>
        <v>-140</v>
      </c>
      <c r="M132" s="4" t="n">
        <f aca="false">K132*L132</f>
        <v>-26154.8</v>
      </c>
    </row>
    <row r="133" customFormat="false" ht="13.6" hidden="false" customHeight="true" outlineLevel="0" collapsed="false">
      <c r="B133" s="9" t="s">
        <v>327</v>
      </c>
      <c r="C133" s="10" t="s">
        <v>328</v>
      </c>
      <c r="D133" s="11" t="s">
        <v>329</v>
      </c>
      <c r="E133" s="11" t="s">
        <v>21</v>
      </c>
      <c r="F133" s="12" t="s">
        <v>330</v>
      </c>
      <c r="G133" s="12" t="n">
        <v>45335</v>
      </c>
      <c r="H133" s="12" t="n">
        <f aca="false">G133+30</f>
        <v>45365</v>
      </c>
      <c r="I133" s="10" t="n">
        <v>408</v>
      </c>
      <c r="J133" s="13" t="n">
        <v>45436</v>
      </c>
      <c r="K133" s="17" t="n">
        <v>9374.49</v>
      </c>
      <c r="L133" s="15" t="n">
        <f aca="false">H133-J133</f>
        <v>-71</v>
      </c>
      <c r="M133" s="4" t="n">
        <f aca="false">K133*L133</f>
        <v>-665588.79</v>
      </c>
    </row>
    <row r="134" customFormat="false" ht="13.6" hidden="false" customHeight="true" outlineLevel="0" collapsed="false">
      <c r="B134" s="9" t="s">
        <v>11</v>
      </c>
      <c r="C134" s="10" t="s">
        <v>331</v>
      </c>
      <c r="D134" s="11" t="s">
        <v>332</v>
      </c>
      <c r="E134" s="11" t="s">
        <v>333</v>
      </c>
      <c r="F134" s="12" t="s">
        <v>257</v>
      </c>
      <c r="G134" s="12" t="n">
        <v>45434</v>
      </c>
      <c r="H134" s="12" t="n">
        <f aca="false">G134+30</f>
        <v>45464</v>
      </c>
      <c r="I134" s="10" t="n">
        <v>409</v>
      </c>
      <c r="J134" s="13" t="n">
        <v>45436</v>
      </c>
      <c r="K134" s="17" t="n">
        <v>7819.28</v>
      </c>
      <c r="L134" s="15" t="n">
        <f aca="false">H134-J134</f>
        <v>28</v>
      </c>
      <c r="M134" s="4" t="n">
        <f aca="false">K134*L134</f>
        <v>218939.84</v>
      </c>
    </row>
    <row r="135" customFormat="false" ht="13.6" hidden="false" customHeight="true" outlineLevel="0" collapsed="false">
      <c r="B135" s="9" t="s">
        <v>334</v>
      </c>
      <c r="C135" s="10" t="s">
        <v>16</v>
      </c>
      <c r="D135" s="11" t="s">
        <v>332</v>
      </c>
      <c r="E135" s="11" t="s">
        <v>333</v>
      </c>
      <c r="F135" s="12" t="s">
        <v>257</v>
      </c>
      <c r="G135" s="12" t="n">
        <v>45434</v>
      </c>
      <c r="H135" s="12" t="n">
        <f aca="false">G135+30</f>
        <v>45464</v>
      </c>
      <c r="I135" s="10" t="n">
        <v>410</v>
      </c>
      <c r="J135" s="13" t="n">
        <v>45435</v>
      </c>
      <c r="K135" s="17" t="n">
        <v>1720.24</v>
      </c>
      <c r="L135" s="15" t="n">
        <f aca="false">H135-J135</f>
        <v>29</v>
      </c>
      <c r="M135" s="4" t="n">
        <f aca="false">K135*L135</f>
        <v>49886.96</v>
      </c>
    </row>
    <row r="136" customFormat="false" ht="13.6" hidden="false" customHeight="true" outlineLevel="0" collapsed="false">
      <c r="B136" s="9" t="s">
        <v>31</v>
      </c>
      <c r="C136" s="10" t="s">
        <v>159</v>
      </c>
      <c r="D136" s="11" t="s">
        <v>335</v>
      </c>
      <c r="E136" s="11" t="s">
        <v>336</v>
      </c>
      <c r="F136" s="12" t="s">
        <v>67</v>
      </c>
      <c r="G136" s="12" t="n">
        <v>45401</v>
      </c>
      <c r="H136" s="12" t="n">
        <f aca="false">G136+30</f>
        <v>45431</v>
      </c>
      <c r="I136" s="10" t="n">
        <v>411</v>
      </c>
      <c r="J136" s="13" t="n">
        <v>45436</v>
      </c>
      <c r="K136" s="17" t="n">
        <v>2343.62</v>
      </c>
      <c r="L136" s="15" t="n">
        <f aca="false">H136-J136</f>
        <v>-5</v>
      </c>
      <c r="M136" s="4" t="n">
        <f aca="false">K136*L136</f>
        <v>-11718.1</v>
      </c>
    </row>
    <row r="137" customFormat="false" ht="13.6" hidden="false" customHeight="true" outlineLevel="0" collapsed="false">
      <c r="B137" s="9" t="s">
        <v>337</v>
      </c>
      <c r="C137" s="10" t="s">
        <v>16</v>
      </c>
      <c r="D137" s="11" t="s">
        <v>335</v>
      </c>
      <c r="E137" s="11" t="s">
        <v>336</v>
      </c>
      <c r="F137" s="12" t="s">
        <v>67</v>
      </c>
      <c r="G137" s="12" t="n">
        <v>45401</v>
      </c>
      <c r="H137" s="12" t="n">
        <f aca="false">G137+30</f>
        <v>45431</v>
      </c>
      <c r="I137" s="10" t="n">
        <v>412</v>
      </c>
      <c r="J137" s="13" t="n">
        <v>45435</v>
      </c>
      <c r="K137" s="17" t="n">
        <v>515.6</v>
      </c>
      <c r="L137" s="15" t="n">
        <f aca="false">H137-J137</f>
        <v>-4</v>
      </c>
      <c r="M137" s="4" t="n">
        <f aca="false">K137*L137</f>
        <v>-2062.4</v>
      </c>
    </row>
    <row r="138" customFormat="false" ht="13.6" hidden="false" customHeight="true" outlineLevel="0" collapsed="false">
      <c r="B138" s="9" t="s">
        <v>338</v>
      </c>
      <c r="C138" s="10" t="s">
        <v>339</v>
      </c>
      <c r="D138" s="11" t="s">
        <v>340</v>
      </c>
      <c r="E138" s="11" t="s">
        <v>99</v>
      </c>
      <c r="F138" s="12" t="s">
        <v>341</v>
      </c>
      <c r="G138" s="12" t="n">
        <v>45427</v>
      </c>
      <c r="H138" s="12" t="n">
        <f aca="false">G138+30</f>
        <v>45457</v>
      </c>
      <c r="I138" s="10" t="n">
        <v>413</v>
      </c>
      <c r="J138" s="13" t="n">
        <v>45436</v>
      </c>
      <c r="K138" s="17" t="n">
        <v>27927.79</v>
      </c>
      <c r="L138" s="15" t="n">
        <f aca="false">H138-J138</f>
        <v>21</v>
      </c>
      <c r="M138" s="4" t="n">
        <f aca="false">K138*L138</f>
        <v>586483.59</v>
      </c>
    </row>
    <row r="139" customFormat="false" ht="13.6" hidden="false" customHeight="true" outlineLevel="0" collapsed="false">
      <c r="B139" s="9" t="s">
        <v>31</v>
      </c>
      <c r="C139" s="10" t="s">
        <v>16</v>
      </c>
      <c r="D139" s="11" t="s">
        <v>340</v>
      </c>
      <c r="E139" s="11" t="s">
        <v>99</v>
      </c>
      <c r="F139" s="12" t="s">
        <v>341</v>
      </c>
      <c r="G139" s="12" t="n">
        <v>45427</v>
      </c>
      <c r="H139" s="12" t="n">
        <f aca="false">G139+30</f>
        <v>45457</v>
      </c>
      <c r="I139" s="10" t="n">
        <v>414</v>
      </c>
      <c r="J139" s="13" t="n">
        <v>45435</v>
      </c>
      <c r="K139" s="17" t="n">
        <v>6144.11</v>
      </c>
      <c r="L139" s="15" t="n">
        <f aca="false">H139-J139</f>
        <v>22</v>
      </c>
      <c r="M139" s="4" t="n">
        <f aca="false">K139*L139</f>
        <v>135170.42</v>
      </c>
    </row>
    <row r="140" customFormat="false" ht="13.6" hidden="false" customHeight="true" outlineLevel="0" collapsed="false">
      <c r="B140" s="9" t="s">
        <v>342</v>
      </c>
      <c r="C140" s="10" t="s">
        <v>343</v>
      </c>
      <c r="D140" s="11" t="s">
        <v>344</v>
      </c>
      <c r="E140" s="11" t="s">
        <v>21</v>
      </c>
      <c r="F140" s="12" t="s">
        <v>190</v>
      </c>
      <c r="G140" s="12" t="n">
        <v>45406</v>
      </c>
      <c r="H140" s="12" t="n">
        <f aca="false">G140+30</f>
        <v>45436</v>
      </c>
      <c r="I140" s="10" t="n">
        <v>415</v>
      </c>
      <c r="J140" s="13" t="n">
        <v>45436</v>
      </c>
      <c r="K140" s="17" t="n">
        <v>5344</v>
      </c>
      <c r="L140" s="15" t="n">
        <f aca="false">H140-J140</f>
        <v>0</v>
      </c>
      <c r="M140" s="4" t="n">
        <f aca="false">K140*L140</f>
        <v>0</v>
      </c>
    </row>
    <row r="141" customFormat="false" ht="13.6" hidden="false" customHeight="true" outlineLevel="0" collapsed="false">
      <c r="B141" s="9" t="s">
        <v>31</v>
      </c>
      <c r="C141" s="10" t="s">
        <v>16</v>
      </c>
      <c r="D141" s="11" t="s">
        <v>344</v>
      </c>
      <c r="E141" s="11" t="s">
        <v>21</v>
      </c>
      <c r="F141" s="12" t="s">
        <v>190</v>
      </c>
      <c r="G141" s="12" t="n">
        <v>45406</v>
      </c>
      <c r="H141" s="12" t="n">
        <f aca="false">G141+30</f>
        <v>45436</v>
      </c>
      <c r="I141" s="10" t="n">
        <v>416</v>
      </c>
      <c r="J141" s="13" t="n">
        <v>45435</v>
      </c>
      <c r="K141" s="17" t="n">
        <v>1000</v>
      </c>
      <c r="L141" s="15" t="n">
        <f aca="false">H141-J141</f>
        <v>1</v>
      </c>
      <c r="M141" s="4" t="n">
        <f aca="false">K141*L141</f>
        <v>1000</v>
      </c>
    </row>
    <row r="142" customFormat="false" ht="13.6" hidden="false" customHeight="true" outlineLevel="0" collapsed="false">
      <c r="B142" s="9" t="s">
        <v>345</v>
      </c>
      <c r="C142" s="10" t="s">
        <v>346</v>
      </c>
      <c r="D142" s="11" t="s">
        <v>347</v>
      </c>
      <c r="E142" s="11" t="s">
        <v>348</v>
      </c>
      <c r="F142" s="12" t="s">
        <v>299</v>
      </c>
      <c r="G142" s="12" t="n">
        <v>45414</v>
      </c>
      <c r="H142" s="12" t="n">
        <f aca="false">G142+30</f>
        <v>45444</v>
      </c>
      <c r="I142" s="10" t="n">
        <v>417</v>
      </c>
      <c r="J142" s="13" t="n">
        <v>45436</v>
      </c>
      <c r="K142" s="17" t="n">
        <v>5250</v>
      </c>
      <c r="L142" s="15" t="n">
        <f aca="false">H142-J142</f>
        <v>8</v>
      </c>
      <c r="M142" s="4" t="n">
        <f aca="false">K142*L142</f>
        <v>42000</v>
      </c>
    </row>
    <row r="143" customFormat="false" ht="13.6" hidden="false" customHeight="true" outlineLevel="0" collapsed="false">
      <c r="B143" s="9" t="s">
        <v>31</v>
      </c>
      <c r="C143" s="10" t="s">
        <v>349</v>
      </c>
      <c r="D143" s="11" t="s">
        <v>350</v>
      </c>
      <c r="E143" s="11" t="s">
        <v>351</v>
      </c>
      <c r="F143" s="12" t="n">
        <v>45411</v>
      </c>
      <c r="G143" s="12" t="n">
        <v>45425</v>
      </c>
      <c r="H143" s="12" t="n">
        <f aca="false">G143+30</f>
        <v>45455</v>
      </c>
      <c r="I143" s="10" t="n">
        <v>418</v>
      </c>
      <c r="J143" s="13" t="n">
        <v>45439</v>
      </c>
      <c r="K143" s="17" t="n">
        <v>2137.6</v>
      </c>
      <c r="L143" s="15" t="n">
        <f aca="false">H143-J143</f>
        <v>16</v>
      </c>
      <c r="M143" s="4" t="n">
        <f aca="false">K143*L143</f>
        <v>34201.6</v>
      </c>
    </row>
    <row r="144" customFormat="false" ht="13.6" hidden="false" customHeight="true" outlineLevel="0" collapsed="false">
      <c r="B144" s="9" t="s">
        <v>352</v>
      </c>
      <c r="C144" s="10" t="s">
        <v>16</v>
      </c>
      <c r="D144" s="11" t="s">
        <v>350</v>
      </c>
      <c r="E144" s="11" t="s">
        <v>350</v>
      </c>
      <c r="F144" s="12" t="n">
        <v>45411</v>
      </c>
      <c r="G144" s="12" t="n">
        <v>45425</v>
      </c>
      <c r="H144" s="12" t="n">
        <f aca="false">G144+30</f>
        <v>45455</v>
      </c>
      <c r="I144" s="10" t="n">
        <v>419</v>
      </c>
      <c r="J144" s="13" t="n">
        <v>45436</v>
      </c>
      <c r="K144" s="17" t="n">
        <v>400</v>
      </c>
      <c r="L144" s="15" t="n">
        <f aca="false">H144-J144</f>
        <v>19</v>
      </c>
      <c r="M144" s="4" t="n">
        <f aca="false">K144*L144</f>
        <v>7600</v>
      </c>
    </row>
    <row r="145" customFormat="false" ht="13.6" hidden="false" customHeight="true" outlineLevel="0" collapsed="false">
      <c r="B145" s="9" t="s">
        <v>31</v>
      </c>
      <c r="C145" s="10" t="s">
        <v>353</v>
      </c>
      <c r="D145" s="11" t="s">
        <v>354</v>
      </c>
      <c r="E145" s="11" t="s">
        <v>355</v>
      </c>
      <c r="F145" s="12" t="n">
        <v>45391</v>
      </c>
      <c r="G145" s="12" t="n">
        <v>45391</v>
      </c>
      <c r="H145" s="12" t="n">
        <f aca="false">G145+30</f>
        <v>45421</v>
      </c>
      <c r="I145" s="10" t="n">
        <v>420</v>
      </c>
      <c r="J145" s="13" t="n">
        <v>45439</v>
      </c>
      <c r="K145" s="17" t="n">
        <v>9857.81</v>
      </c>
      <c r="L145" s="15" t="n">
        <f aca="false">H145-J145</f>
        <v>-18</v>
      </c>
      <c r="M145" s="4" t="n">
        <f aca="false">K145*L145</f>
        <v>-177440.58</v>
      </c>
    </row>
    <row r="146" customFormat="false" ht="13.6" hidden="false" customHeight="true" outlineLevel="0" collapsed="false">
      <c r="B146" s="9" t="s">
        <v>356</v>
      </c>
      <c r="C146" s="10" t="s">
        <v>12</v>
      </c>
      <c r="D146" s="11" t="s">
        <v>357</v>
      </c>
      <c r="E146" s="11" t="s">
        <v>287</v>
      </c>
      <c r="F146" s="12" t="s">
        <v>358</v>
      </c>
      <c r="G146" s="12" t="n">
        <v>45435</v>
      </c>
      <c r="H146" s="12" t="n">
        <f aca="false">G146+30</f>
        <v>45465</v>
      </c>
      <c r="I146" s="10" t="n">
        <v>422</v>
      </c>
      <c r="J146" s="13" t="n">
        <v>45439</v>
      </c>
      <c r="K146" s="17" t="n">
        <v>7260.96</v>
      </c>
      <c r="L146" s="15" t="n">
        <f aca="false">H146-J146</f>
        <v>26</v>
      </c>
      <c r="M146" s="4" t="n">
        <f aca="false">K146*L146</f>
        <v>188784.96</v>
      </c>
    </row>
    <row r="147" customFormat="false" ht="13.6" hidden="false" customHeight="true" outlineLevel="0" collapsed="false">
      <c r="B147" s="9" t="s">
        <v>31</v>
      </c>
      <c r="C147" s="10" t="s">
        <v>16</v>
      </c>
      <c r="D147" s="11" t="s">
        <v>357</v>
      </c>
      <c r="E147" s="11" t="s">
        <v>287</v>
      </c>
      <c r="F147" s="12" t="s">
        <v>358</v>
      </c>
      <c r="G147" s="12" t="n">
        <v>45435</v>
      </c>
      <c r="H147" s="12" t="n">
        <f aca="false">G147+30</f>
        <v>45465</v>
      </c>
      <c r="I147" s="10" t="n">
        <v>423</v>
      </c>
      <c r="J147" s="13" t="n">
        <v>45436</v>
      </c>
      <c r="K147" s="17" t="n">
        <v>833.4</v>
      </c>
      <c r="L147" s="15" t="n">
        <f aca="false">H147-J147</f>
        <v>29</v>
      </c>
      <c r="M147" s="4" t="n">
        <f aca="false">K147*L147</f>
        <v>24168.6</v>
      </c>
    </row>
    <row r="148" customFormat="false" ht="13.6" hidden="false" customHeight="true" outlineLevel="0" collapsed="false">
      <c r="B148" s="9" t="s">
        <v>359</v>
      </c>
      <c r="C148" s="10" t="s">
        <v>360</v>
      </c>
      <c r="D148" s="11" t="s">
        <v>361</v>
      </c>
      <c r="E148" s="11" t="s">
        <v>107</v>
      </c>
      <c r="F148" s="12" t="s">
        <v>292</v>
      </c>
      <c r="G148" s="12" t="n">
        <v>45432</v>
      </c>
      <c r="H148" s="12" t="n">
        <f aca="false">G148+30</f>
        <v>45462</v>
      </c>
      <c r="I148" s="10" t="n">
        <v>429</v>
      </c>
      <c r="J148" s="13" t="n">
        <v>45442</v>
      </c>
      <c r="K148" s="14" t="n">
        <v>788329.81</v>
      </c>
      <c r="L148" s="15" t="n">
        <f aca="false">H148-J148</f>
        <v>20</v>
      </c>
      <c r="M148" s="4" t="n">
        <f aca="false">K148*L148</f>
        <v>15766596.2</v>
      </c>
    </row>
    <row r="149" customFormat="false" ht="13.6" hidden="false" customHeight="true" outlineLevel="0" collapsed="false">
      <c r="B149" s="9" t="s">
        <v>31</v>
      </c>
      <c r="C149" s="10" t="s">
        <v>16</v>
      </c>
      <c r="D149" s="11" t="s">
        <v>361</v>
      </c>
      <c r="E149" s="11" t="s">
        <v>107</v>
      </c>
      <c r="F149" s="12" t="s">
        <v>292</v>
      </c>
      <c r="G149" s="12" t="n">
        <v>45432</v>
      </c>
      <c r="H149" s="12" t="n">
        <f aca="false">G149+30</f>
        <v>45462</v>
      </c>
      <c r="I149" s="10" t="n">
        <v>430</v>
      </c>
      <c r="J149" s="13" t="n">
        <v>45441</v>
      </c>
      <c r="K149" s="14" t="n">
        <v>173432.56</v>
      </c>
      <c r="L149" s="15" t="n">
        <f aca="false">H149-J149</f>
        <v>21</v>
      </c>
      <c r="M149" s="4" t="n">
        <f aca="false">K149*L149</f>
        <v>3642083.76</v>
      </c>
    </row>
    <row r="150" customFormat="false" ht="13.6" hidden="false" customHeight="true" outlineLevel="0" collapsed="false">
      <c r="B150" s="9" t="s">
        <v>362</v>
      </c>
      <c r="C150" s="10" t="s">
        <v>363</v>
      </c>
      <c r="D150" s="11" t="s">
        <v>364</v>
      </c>
      <c r="E150" s="11" t="s">
        <v>43</v>
      </c>
      <c r="F150" s="12" t="s">
        <v>288</v>
      </c>
      <c r="G150" s="12" t="n">
        <v>45425</v>
      </c>
      <c r="H150" s="12" t="n">
        <f aca="false">G150+30</f>
        <v>45455</v>
      </c>
      <c r="I150" s="10" t="n">
        <v>431</v>
      </c>
      <c r="J150" s="13" t="n">
        <v>45442</v>
      </c>
      <c r="K150" s="14" t="n">
        <v>10533.95</v>
      </c>
      <c r="L150" s="15" t="n">
        <f aca="false">H150-J150</f>
        <v>13</v>
      </c>
      <c r="M150" s="4" t="n">
        <f aca="false">K150*L150</f>
        <v>136941.35</v>
      </c>
    </row>
    <row r="151" customFormat="false" ht="13.6" hidden="false" customHeight="true" outlineLevel="0" collapsed="false">
      <c r="B151" s="9" t="s">
        <v>31</v>
      </c>
      <c r="C151" s="10" t="s">
        <v>16</v>
      </c>
      <c r="D151" s="11" t="s">
        <v>364</v>
      </c>
      <c r="E151" s="11" t="s">
        <v>43</v>
      </c>
      <c r="F151" s="12" t="s">
        <v>288</v>
      </c>
      <c r="G151" s="12" t="n">
        <v>45425</v>
      </c>
      <c r="H151" s="12" t="n">
        <f aca="false">G151+30</f>
        <v>45455</v>
      </c>
      <c r="I151" s="10" t="n">
        <v>432</v>
      </c>
      <c r="J151" s="13" t="n">
        <v>45441</v>
      </c>
      <c r="K151" s="14" t="n">
        <v>1971.17</v>
      </c>
      <c r="L151" s="15" t="n">
        <f aca="false">H151-J151</f>
        <v>14</v>
      </c>
      <c r="M151" s="4" t="n">
        <f aca="false">K151*L151</f>
        <v>27596.38</v>
      </c>
    </row>
    <row r="152" customFormat="false" ht="13.6" hidden="false" customHeight="true" outlineLevel="0" collapsed="false">
      <c r="B152" s="9" t="s">
        <v>365</v>
      </c>
      <c r="C152" s="10" t="s">
        <v>366</v>
      </c>
      <c r="D152" s="11" t="s">
        <v>367</v>
      </c>
      <c r="E152" s="11" t="s">
        <v>189</v>
      </c>
      <c r="F152" s="12" t="s">
        <v>162</v>
      </c>
      <c r="G152" s="12" t="n">
        <v>45360</v>
      </c>
      <c r="H152" s="12" t="n">
        <f aca="false">G152+30</f>
        <v>45390</v>
      </c>
      <c r="I152" s="10" t="n">
        <v>433</v>
      </c>
      <c r="J152" s="13" t="n">
        <v>45442</v>
      </c>
      <c r="K152" s="14" t="n">
        <v>2117.64</v>
      </c>
      <c r="L152" s="15" t="n">
        <f aca="false">H152-J152</f>
        <v>-52</v>
      </c>
      <c r="M152" s="4" t="n">
        <f aca="false">K152*L152</f>
        <v>-110117.28</v>
      </c>
    </row>
    <row r="153" customFormat="false" ht="13.6" hidden="false" customHeight="true" outlineLevel="0" collapsed="false">
      <c r="B153" s="9" t="s">
        <v>31</v>
      </c>
      <c r="C153" s="10" t="s">
        <v>16</v>
      </c>
      <c r="D153" s="11" t="s">
        <v>367</v>
      </c>
      <c r="E153" s="11" t="s">
        <v>189</v>
      </c>
      <c r="F153" s="12" t="s">
        <v>162</v>
      </c>
      <c r="G153" s="12" t="n">
        <v>45360</v>
      </c>
      <c r="H153" s="12" t="n">
        <f aca="false">G153+30</f>
        <v>45390</v>
      </c>
      <c r="I153" s="10" t="n">
        <v>434</v>
      </c>
      <c r="J153" s="13" t="n">
        <v>45441</v>
      </c>
      <c r="K153" s="14" t="n">
        <v>396.26</v>
      </c>
      <c r="L153" s="15" t="n">
        <f aca="false">H153-J153</f>
        <v>-51</v>
      </c>
      <c r="M153" s="4" t="n">
        <f aca="false">K153*L153</f>
        <v>-20209.26</v>
      </c>
    </row>
    <row r="154" customFormat="false" ht="13.6" hidden="false" customHeight="true" outlineLevel="0" collapsed="false">
      <c r="B154" s="9" t="s">
        <v>368</v>
      </c>
      <c r="C154" s="10" t="s">
        <v>369</v>
      </c>
      <c r="D154" s="11" t="s">
        <v>370</v>
      </c>
      <c r="E154" s="11" t="s">
        <v>147</v>
      </c>
      <c r="F154" s="12" t="s">
        <v>162</v>
      </c>
      <c r="G154" s="12" t="n">
        <v>45359</v>
      </c>
      <c r="H154" s="12" t="n">
        <f aca="false">G154+30</f>
        <v>45389</v>
      </c>
      <c r="I154" s="10" t="n">
        <v>435</v>
      </c>
      <c r="J154" s="13" t="n">
        <v>45442</v>
      </c>
      <c r="K154" s="14" t="n">
        <v>857.77</v>
      </c>
      <c r="L154" s="15" t="n">
        <f aca="false">H154-J154</f>
        <v>-53</v>
      </c>
      <c r="M154" s="4" t="n">
        <f aca="false">K154*L154</f>
        <v>-45461.81</v>
      </c>
      <c r="O154" s="18"/>
    </row>
    <row r="155" s="18" customFormat="true" ht="13.6" hidden="false" customHeight="true" outlineLevel="0" collapsed="false">
      <c r="A155" s="1"/>
      <c r="B155" s="9" t="s">
        <v>371</v>
      </c>
      <c r="C155" s="10" t="s">
        <v>372</v>
      </c>
      <c r="D155" s="11" t="s">
        <v>373</v>
      </c>
      <c r="E155" s="11" t="s">
        <v>139</v>
      </c>
      <c r="F155" s="12" t="s">
        <v>374</v>
      </c>
      <c r="G155" s="12" t="n">
        <v>45372</v>
      </c>
      <c r="H155" s="12" t="n">
        <f aca="false">G155+30</f>
        <v>45402</v>
      </c>
      <c r="I155" s="10" t="n">
        <v>436</v>
      </c>
      <c r="J155" s="13" t="n">
        <v>45442</v>
      </c>
      <c r="K155" s="14" t="n">
        <v>1037.92</v>
      </c>
      <c r="L155" s="15" t="n">
        <f aca="false">H155-J155</f>
        <v>-40</v>
      </c>
      <c r="M155" s="4" t="n">
        <f aca="false">K155*L155</f>
        <v>-41516.8</v>
      </c>
    </row>
    <row r="156" s="18" customFormat="true" ht="13.6" hidden="false" customHeight="true" outlineLevel="0" collapsed="false">
      <c r="A156" s="1"/>
      <c r="B156" s="9" t="s">
        <v>31</v>
      </c>
      <c r="C156" s="10" t="s">
        <v>375</v>
      </c>
      <c r="D156" s="11" t="s">
        <v>376</v>
      </c>
      <c r="E156" s="11" t="s">
        <v>377</v>
      </c>
      <c r="F156" s="12" t="n">
        <v>45365</v>
      </c>
      <c r="G156" s="12" t="n">
        <v>45372</v>
      </c>
      <c r="H156" s="12" t="n">
        <f aca="false">G156+30</f>
        <v>45402</v>
      </c>
      <c r="I156" s="10" t="n">
        <v>437</v>
      </c>
      <c r="J156" s="13" t="n">
        <v>45442</v>
      </c>
      <c r="K156" s="14" t="n">
        <v>4275.2</v>
      </c>
      <c r="L156" s="15" t="n">
        <f aca="false">H156-J156</f>
        <v>-40</v>
      </c>
      <c r="M156" s="4" t="n">
        <f aca="false">K156*L156</f>
        <v>-171008</v>
      </c>
    </row>
    <row r="157" s="18" customFormat="true" ht="13.6" hidden="false" customHeight="true" outlineLevel="0" collapsed="false">
      <c r="A157" s="1"/>
      <c r="B157" s="9" t="s">
        <v>378</v>
      </c>
      <c r="C157" s="10" t="s">
        <v>16</v>
      </c>
      <c r="D157" s="11" t="s">
        <v>376</v>
      </c>
      <c r="E157" s="11" t="s">
        <v>377</v>
      </c>
      <c r="F157" s="12" t="n">
        <v>45365</v>
      </c>
      <c r="G157" s="12" t="n">
        <v>45372</v>
      </c>
      <c r="H157" s="12" t="n">
        <f aca="false">G157+30</f>
        <v>45402</v>
      </c>
      <c r="I157" s="10" t="n">
        <v>438</v>
      </c>
      <c r="J157" s="13" t="n">
        <v>45441</v>
      </c>
      <c r="K157" s="14" t="n">
        <v>800</v>
      </c>
      <c r="L157" s="15" t="n">
        <f aca="false">H157-J157</f>
        <v>-39</v>
      </c>
      <c r="M157" s="4" t="n">
        <f aca="false">K157*L157</f>
        <v>-31200</v>
      </c>
    </row>
    <row r="158" s="18" customFormat="true" ht="13.6" hidden="false" customHeight="true" outlineLevel="0" collapsed="false">
      <c r="A158" s="1"/>
      <c r="B158" s="9" t="s">
        <v>11</v>
      </c>
      <c r="C158" s="10" t="s">
        <v>379</v>
      </c>
      <c r="D158" s="11" t="s">
        <v>380</v>
      </c>
      <c r="E158" s="11" t="s">
        <v>147</v>
      </c>
      <c r="F158" s="12" t="s">
        <v>381</v>
      </c>
      <c r="G158" s="12" t="n">
        <v>45439</v>
      </c>
      <c r="H158" s="12" t="n">
        <f aca="false">G158+30</f>
        <v>45469</v>
      </c>
      <c r="I158" s="10" t="n">
        <v>440</v>
      </c>
      <c r="J158" s="13" t="n">
        <v>45442</v>
      </c>
      <c r="K158" s="14" t="n">
        <v>11097.98</v>
      </c>
      <c r="L158" s="15" t="n">
        <f aca="false">H158-J158</f>
        <v>27</v>
      </c>
      <c r="M158" s="4" t="n">
        <f aca="false">K158*L158</f>
        <v>299645.46</v>
      </c>
    </row>
    <row r="159" s="18" customFormat="true" ht="13.6" hidden="false" customHeight="true" outlineLevel="0" collapsed="false">
      <c r="A159" s="1"/>
      <c r="B159" s="9" t="s">
        <v>382</v>
      </c>
      <c r="C159" s="10" t="s">
        <v>383</v>
      </c>
      <c r="D159" s="11" t="s">
        <v>384</v>
      </c>
      <c r="E159" s="11" t="s">
        <v>147</v>
      </c>
      <c r="F159" s="12" t="s">
        <v>257</v>
      </c>
      <c r="G159" s="12" t="n">
        <v>45435</v>
      </c>
      <c r="H159" s="12" t="n">
        <f aca="false">G159+30</f>
        <v>45465</v>
      </c>
      <c r="I159" s="10" t="n">
        <v>441</v>
      </c>
      <c r="J159" s="13" t="n">
        <v>45442</v>
      </c>
      <c r="K159" s="14" t="n">
        <v>6905.38</v>
      </c>
      <c r="L159" s="15" t="n">
        <f aca="false">H159-J159</f>
        <v>23</v>
      </c>
      <c r="M159" s="4" t="n">
        <f aca="false">K159*L159</f>
        <v>158823.74</v>
      </c>
    </row>
    <row r="160" s="18" customFormat="true" ht="13.6" hidden="false" customHeight="true" outlineLevel="0" collapsed="false">
      <c r="A160" s="1"/>
      <c r="B160" s="9" t="s">
        <v>31</v>
      </c>
      <c r="C160" s="10" t="s">
        <v>385</v>
      </c>
      <c r="D160" s="11" t="s">
        <v>386</v>
      </c>
      <c r="E160" s="11" t="s">
        <v>21</v>
      </c>
      <c r="F160" s="12" t="s">
        <v>299</v>
      </c>
      <c r="G160" s="12" t="n">
        <v>45418</v>
      </c>
      <c r="H160" s="12" t="n">
        <f aca="false">G160+30</f>
        <v>45448</v>
      </c>
      <c r="I160" s="10" t="n">
        <v>442</v>
      </c>
      <c r="J160" s="13" t="n">
        <v>45442</v>
      </c>
      <c r="K160" s="14" t="n">
        <v>5162.98</v>
      </c>
      <c r="L160" s="15" t="n">
        <f aca="false">H160-J160</f>
        <v>6</v>
      </c>
      <c r="M160" s="4" t="n">
        <f aca="false">K160*L160</f>
        <v>30977.88</v>
      </c>
    </row>
    <row r="161" s="18" customFormat="true" ht="13.6" hidden="false" customHeight="true" outlineLevel="0" collapsed="false">
      <c r="A161" s="1"/>
      <c r="B161" s="9" t="s">
        <v>387</v>
      </c>
      <c r="C161" s="10" t="s">
        <v>388</v>
      </c>
      <c r="D161" s="11" t="s">
        <v>389</v>
      </c>
      <c r="E161" s="11" t="s">
        <v>17</v>
      </c>
      <c r="F161" s="12" t="s">
        <v>390</v>
      </c>
      <c r="G161" s="12" t="n">
        <v>45420</v>
      </c>
      <c r="H161" s="12" t="n">
        <f aca="false">G161+30</f>
        <v>45450</v>
      </c>
      <c r="I161" s="10" t="n">
        <v>443</v>
      </c>
      <c r="J161" s="13" t="n">
        <v>45442</v>
      </c>
      <c r="K161" s="14" t="n">
        <v>447978</v>
      </c>
      <c r="L161" s="15" t="n">
        <f aca="false">H161-J161</f>
        <v>8</v>
      </c>
      <c r="M161" s="4" t="n">
        <f aca="false">K161*L161</f>
        <v>3583824</v>
      </c>
    </row>
    <row r="162" s="18" customFormat="true" ht="13.6" hidden="false" customHeight="true" outlineLevel="0" collapsed="false">
      <c r="A162" s="1"/>
      <c r="B162" s="9" t="s">
        <v>11</v>
      </c>
      <c r="C162" s="10" t="s">
        <v>16</v>
      </c>
      <c r="D162" s="11" t="s">
        <v>389</v>
      </c>
      <c r="E162" s="11" t="s">
        <v>17</v>
      </c>
      <c r="F162" s="12" t="s">
        <v>390</v>
      </c>
      <c r="G162" s="12" t="n">
        <v>45420</v>
      </c>
      <c r="H162" s="12" t="n">
        <f aca="false">G162+30</f>
        <v>45450</v>
      </c>
      <c r="I162" s="10" t="n">
        <v>444</v>
      </c>
      <c r="J162" s="13" t="n">
        <v>45441</v>
      </c>
      <c r="K162" s="14" t="n">
        <v>98555.16</v>
      </c>
      <c r="L162" s="15" t="n">
        <f aca="false">H162-J162</f>
        <v>9</v>
      </c>
      <c r="M162" s="4" t="n">
        <f aca="false">K162*L162</f>
        <v>886996.44</v>
      </c>
    </row>
    <row r="163" s="18" customFormat="true" ht="13.6" hidden="false" customHeight="true" outlineLevel="0" collapsed="false">
      <c r="A163" s="1"/>
      <c r="B163" s="9" t="s">
        <v>391</v>
      </c>
      <c r="C163" s="10" t="s">
        <v>392</v>
      </c>
      <c r="D163" s="11" t="s">
        <v>393</v>
      </c>
      <c r="E163" s="11" t="s">
        <v>394</v>
      </c>
      <c r="F163" s="12" t="s">
        <v>288</v>
      </c>
      <c r="G163" s="12" t="n">
        <v>45433</v>
      </c>
      <c r="H163" s="12" t="n">
        <f aca="false">G163+30</f>
        <v>45463</v>
      </c>
      <c r="I163" s="10" t="n">
        <v>445</v>
      </c>
      <c r="J163" s="13" t="n">
        <v>45442</v>
      </c>
      <c r="K163" s="14" t="n">
        <v>5500</v>
      </c>
      <c r="L163" s="15" t="n">
        <f aca="false">H163-J163</f>
        <v>21</v>
      </c>
      <c r="M163" s="4" t="n">
        <f aca="false">K163*L163</f>
        <v>115500</v>
      </c>
    </row>
    <row r="164" s="18" customFormat="true" ht="13.6" hidden="false" customHeight="true" outlineLevel="0" collapsed="false">
      <c r="A164" s="1"/>
      <c r="B164" s="9" t="s">
        <v>11</v>
      </c>
      <c r="C164" s="10" t="s">
        <v>16</v>
      </c>
      <c r="D164" s="11" t="s">
        <v>393</v>
      </c>
      <c r="E164" s="11" t="s">
        <v>394</v>
      </c>
      <c r="F164" s="12" t="s">
        <v>288</v>
      </c>
      <c r="G164" s="12" t="n">
        <v>45433</v>
      </c>
      <c r="H164" s="12" t="n">
        <f aca="false">G164+30</f>
        <v>45463</v>
      </c>
      <c r="I164" s="10" t="n">
        <v>446</v>
      </c>
      <c r="J164" s="13" t="n">
        <v>45441</v>
      </c>
      <c r="K164" s="14" t="n">
        <v>1210</v>
      </c>
      <c r="L164" s="15" t="n">
        <f aca="false">H164-J164</f>
        <v>22</v>
      </c>
      <c r="M164" s="4" t="n">
        <f aca="false">K164*L164</f>
        <v>26620</v>
      </c>
    </row>
    <row r="165" s="18" customFormat="true" ht="13.6" hidden="false" customHeight="true" outlineLevel="0" collapsed="false">
      <c r="A165" s="1"/>
      <c r="B165" s="9" t="s">
        <v>395</v>
      </c>
      <c r="C165" s="10" t="s">
        <v>392</v>
      </c>
      <c r="D165" s="11" t="s">
        <v>396</v>
      </c>
      <c r="E165" s="11" t="s">
        <v>397</v>
      </c>
      <c r="F165" s="12" t="s">
        <v>143</v>
      </c>
      <c r="G165" s="12" t="n">
        <v>45365</v>
      </c>
      <c r="H165" s="12" t="n">
        <f aca="false">G165+30</f>
        <v>45395</v>
      </c>
      <c r="I165" s="10" t="n">
        <v>447</v>
      </c>
      <c r="J165" s="13" t="n">
        <v>45442</v>
      </c>
      <c r="K165" s="14" t="n">
        <v>2500</v>
      </c>
      <c r="L165" s="15" t="n">
        <f aca="false">H165-J165</f>
        <v>-47</v>
      </c>
      <c r="M165" s="4" t="n">
        <f aca="false">K165*L165</f>
        <v>-117500</v>
      </c>
    </row>
    <row r="166" s="18" customFormat="true" ht="13.6" hidden="false" customHeight="true" outlineLevel="0" collapsed="false">
      <c r="A166" s="1"/>
      <c r="B166" s="9" t="s">
        <v>31</v>
      </c>
      <c r="C166" s="10" t="s">
        <v>16</v>
      </c>
      <c r="D166" s="11" t="s">
        <v>396</v>
      </c>
      <c r="E166" s="11" t="s">
        <v>397</v>
      </c>
      <c r="F166" s="12" t="s">
        <v>143</v>
      </c>
      <c r="G166" s="12" t="n">
        <v>45365</v>
      </c>
      <c r="H166" s="12" t="n">
        <f aca="false">G166+30</f>
        <v>45395</v>
      </c>
      <c r="I166" s="10" t="n">
        <v>448</v>
      </c>
      <c r="J166" s="13" t="n">
        <v>45441</v>
      </c>
      <c r="K166" s="14" t="n">
        <v>550</v>
      </c>
      <c r="L166" s="15" t="n">
        <f aca="false">H166-J166</f>
        <v>-46</v>
      </c>
      <c r="M166" s="4" t="n">
        <f aca="false">K166*L166</f>
        <v>-25300</v>
      </c>
    </row>
    <row r="167" s="18" customFormat="true" ht="13.6" hidden="false" customHeight="true" outlineLevel="0" collapsed="false">
      <c r="A167" s="1"/>
      <c r="B167" s="9" t="s">
        <v>398</v>
      </c>
      <c r="C167" s="10" t="s">
        <v>399</v>
      </c>
      <c r="D167" s="11" t="s">
        <v>400</v>
      </c>
      <c r="E167" s="11" t="s">
        <v>17</v>
      </c>
      <c r="F167" s="12" t="s">
        <v>401</v>
      </c>
      <c r="G167" s="12" t="n">
        <v>45441</v>
      </c>
      <c r="H167" s="12" t="n">
        <f aca="false">G167+30</f>
        <v>45471</v>
      </c>
      <c r="I167" s="10" t="n">
        <v>449</v>
      </c>
      <c r="J167" s="13" t="n">
        <v>45446</v>
      </c>
      <c r="K167" s="14" t="n">
        <v>79141.87</v>
      </c>
      <c r="L167" s="15" t="n">
        <f aca="false">H167-J167</f>
        <v>25</v>
      </c>
      <c r="M167" s="4" t="n">
        <f aca="false">K167*L167</f>
        <v>1978546.75</v>
      </c>
    </row>
    <row r="168" s="18" customFormat="true" ht="13.6" hidden="false" customHeight="true" outlineLevel="0" collapsed="false">
      <c r="A168" s="1"/>
      <c r="B168" s="9" t="s">
        <v>11</v>
      </c>
      <c r="C168" s="10" t="s">
        <v>16</v>
      </c>
      <c r="D168" s="11" t="s">
        <v>400</v>
      </c>
      <c r="E168" s="11" t="s">
        <v>17</v>
      </c>
      <c r="F168" s="12" t="s">
        <v>401</v>
      </c>
      <c r="G168" s="12" t="n">
        <v>45441</v>
      </c>
      <c r="H168" s="12" t="n">
        <f aca="false">G168+30</f>
        <v>45471</v>
      </c>
      <c r="I168" s="10" t="n">
        <v>450</v>
      </c>
      <c r="J168" s="13" t="n">
        <v>45443</v>
      </c>
      <c r="K168" s="14" t="n">
        <v>17411.21</v>
      </c>
      <c r="L168" s="15" t="n">
        <f aca="false">H168-J168</f>
        <v>28</v>
      </c>
      <c r="M168" s="4" t="n">
        <f aca="false">K168*L168</f>
        <v>487513.88</v>
      </c>
    </row>
    <row r="169" s="18" customFormat="true" ht="13.6" hidden="false" customHeight="true" outlineLevel="0" collapsed="false">
      <c r="A169" s="1"/>
      <c r="B169" s="9" t="s">
        <v>402</v>
      </c>
      <c r="C169" s="10" t="s">
        <v>403</v>
      </c>
      <c r="D169" s="11" t="s">
        <v>404</v>
      </c>
      <c r="E169" s="11" t="s">
        <v>287</v>
      </c>
      <c r="F169" s="12" t="s">
        <v>405</v>
      </c>
      <c r="G169" s="12" t="n">
        <v>45441</v>
      </c>
      <c r="H169" s="12" t="n">
        <f aca="false">G169+30</f>
        <v>45471</v>
      </c>
      <c r="I169" s="10" t="n">
        <v>451</v>
      </c>
      <c r="J169" s="13" t="n">
        <v>45446</v>
      </c>
      <c r="K169" s="14" t="n">
        <v>76397.87</v>
      </c>
      <c r="L169" s="15" t="n">
        <f aca="false">H169-J169</f>
        <v>25</v>
      </c>
      <c r="M169" s="4" t="n">
        <f aca="false">K169*L169</f>
        <v>1909946.75</v>
      </c>
    </row>
    <row r="170" s="18" customFormat="true" ht="13.6" hidden="false" customHeight="true" outlineLevel="0" collapsed="false">
      <c r="A170" s="1"/>
      <c r="B170" s="9" t="s">
        <v>406</v>
      </c>
      <c r="C170" s="10" t="s">
        <v>16</v>
      </c>
      <c r="D170" s="11" t="s">
        <v>404</v>
      </c>
      <c r="E170" s="11" t="s">
        <v>287</v>
      </c>
      <c r="F170" s="12" t="s">
        <v>405</v>
      </c>
      <c r="G170" s="12" t="n">
        <v>45441</v>
      </c>
      <c r="H170" s="12" t="n">
        <f aca="false">G170+30</f>
        <v>45471</v>
      </c>
      <c r="I170" s="10" t="n">
        <v>452</v>
      </c>
      <c r="J170" s="13" t="n">
        <v>45443</v>
      </c>
      <c r="K170" s="14" t="n">
        <v>16807.53</v>
      </c>
      <c r="L170" s="15" t="n">
        <f aca="false">H170-J170</f>
        <v>28</v>
      </c>
      <c r="M170" s="4" t="n">
        <f aca="false">K170*L170</f>
        <v>470610.84</v>
      </c>
    </row>
    <row r="171" s="18" customFormat="true" ht="13.6" hidden="false" customHeight="true" outlineLevel="0" collapsed="false">
      <c r="A171" s="1"/>
      <c r="B171" s="9" t="s">
        <v>31</v>
      </c>
      <c r="C171" s="10" t="s">
        <v>407</v>
      </c>
      <c r="D171" s="11" t="s">
        <v>408</v>
      </c>
      <c r="E171" s="11" t="s">
        <v>409</v>
      </c>
      <c r="F171" s="12" t="s">
        <v>405</v>
      </c>
      <c r="G171" s="12" t="n">
        <v>45441</v>
      </c>
      <c r="H171" s="12" t="n">
        <f aca="false">G171+30</f>
        <v>45471</v>
      </c>
      <c r="I171" s="10" t="n">
        <v>453</v>
      </c>
      <c r="J171" s="13" t="n">
        <v>45446</v>
      </c>
      <c r="K171" s="14" t="n">
        <v>41870.77</v>
      </c>
      <c r="L171" s="15" t="n">
        <f aca="false">H171-J171</f>
        <v>25</v>
      </c>
      <c r="M171" s="4" t="n">
        <f aca="false">K171*L171</f>
        <v>1046769.25</v>
      </c>
    </row>
    <row r="172" s="18" customFormat="true" ht="13.6" hidden="false" customHeight="true" outlineLevel="0" collapsed="false">
      <c r="A172" s="1"/>
      <c r="B172" s="9" t="s">
        <v>410</v>
      </c>
      <c r="C172" s="10" t="s">
        <v>16</v>
      </c>
      <c r="D172" s="11" t="s">
        <v>408</v>
      </c>
      <c r="E172" s="11" t="s">
        <v>409</v>
      </c>
      <c r="F172" s="12" t="s">
        <v>405</v>
      </c>
      <c r="G172" s="12" t="n">
        <v>45441</v>
      </c>
      <c r="H172" s="12" t="n">
        <f aca="false">G172+30</f>
        <v>45471</v>
      </c>
      <c r="I172" s="10" t="n">
        <v>454</v>
      </c>
      <c r="J172" s="13" t="n">
        <v>45443</v>
      </c>
      <c r="K172" s="14" t="n">
        <v>9211.57</v>
      </c>
      <c r="L172" s="15" t="n">
        <f aca="false">H172-J172</f>
        <v>28</v>
      </c>
      <c r="M172" s="4" t="n">
        <f aca="false">K172*L172</f>
        <v>257923.96</v>
      </c>
    </row>
    <row r="173" s="18" customFormat="true" ht="13.6" hidden="false" customHeight="true" outlineLevel="0" collapsed="false">
      <c r="A173" s="1"/>
      <c r="B173" s="9" t="s">
        <v>11</v>
      </c>
      <c r="C173" s="10" t="s">
        <v>383</v>
      </c>
      <c r="D173" s="11" t="s">
        <v>411</v>
      </c>
      <c r="E173" s="11" t="s">
        <v>21</v>
      </c>
      <c r="F173" s="12" t="s">
        <v>50</v>
      </c>
      <c r="G173" s="12" t="n">
        <v>45385</v>
      </c>
      <c r="H173" s="12" t="n">
        <f aca="false">G173+30</f>
        <v>45415</v>
      </c>
      <c r="I173" s="10" t="n">
        <v>455</v>
      </c>
      <c r="J173" s="13" t="n">
        <v>45446</v>
      </c>
      <c r="K173" s="14" t="n">
        <v>4680</v>
      </c>
      <c r="L173" s="15" t="n">
        <f aca="false">H173-J173</f>
        <v>-31</v>
      </c>
      <c r="M173" s="4" t="n">
        <f aca="false">K173*L173</f>
        <v>-145080</v>
      </c>
    </row>
    <row r="174" s="18" customFormat="true" ht="13.6" hidden="false" customHeight="true" outlineLevel="0" collapsed="false">
      <c r="A174" s="1"/>
      <c r="B174" s="9" t="s">
        <v>412</v>
      </c>
      <c r="C174" s="10" t="s">
        <v>413</v>
      </c>
      <c r="D174" s="11" t="s">
        <v>414</v>
      </c>
      <c r="E174" s="11" t="s">
        <v>415</v>
      </c>
      <c r="F174" s="12" t="s">
        <v>341</v>
      </c>
      <c r="G174" s="12" t="n">
        <v>45425</v>
      </c>
      <c r="H174" s="12" t="n">
        <f aca="false">G174+30</f>
        <v>45455</v>
      </c>
      <c r="I174" s="10" t="n">
        <v>456</v>
      </c>
      <c r="J174" s="13" t="n">
        <v>45446</v>
      </c>
      <c r="K174" s="14" t="n">
        <v>40300</v>
      </c>
      <c r="L174" s="15" t="n">
        <f aca="false">H174-J174</f>
        <v>9</v>
      </c>
      <c r="M174" s="4" t="n">
        <f aca="false">K174*L174</f>
        <v>362700</v>
      </c>
    </row>
    <row r="175" s="18" customFormat="true" ht="13.6" hidden="false" customHeight="true" outlineLevel="0" collapsed="false">
      <c r="A175" s="1"/>
      <c r="B175" s="9" t="s">
        <v>31</v>
      </c>
      <c r="C175" s="10" t="s">
        <v>16</v>
      </c>
      <c r="D175" s="11" t="s">
        <v>414</v>
      </c>
      <c r="E175" s="11" t="s">
        <v>415</v>
      </c>
      <c r="F175" s="12" t="s">
        <v>341</v>
      </c>
      <c r="G175" s="12" t="n">
        <v>45425</v>
      </c>
      <c r="H175" s="12" t="n">
        <f aca="false">G175+30</f>
        <v>45455</v>
      </c>
      <c r="I175" s="10" t="n">
        <v>457</v>
      </c>
      <c r="J175" s="13" t="n">
        <v>45443</v>
      </c>
      <c r="K175" s="14" t="n">
        <v>8866</v>
      </c>
      <c r="L175" s="15" t="n">
        <f aca="false">H175-J175</f>
        <v>12</v>
      </c>
      <c r="M175" s="4" t="n">
        <f aca="false">K175*L175</f>
        <v>106392</v>
      </c>
    </row>
    <row r="176" s="18" customFormat="true" ht="13.6" hidden="false" customHeight="true" outlineLevel="0" collapsed="false">
      <c r="A176" s="1"/>
      <c r="B176" s="9" t="s">
        <v>416</v>
      </c>
      <c r="C176" s="10" t="s">
        <v>417</v>
      </c>
      <c r="D176" s="11" t="s">
        <v>418</v>
      </c>
      <c r="E176" s="11" t="s">
        <v>34</v>
      </c>
      <c r="F176" s="12" t="s">
        <v>257</v>
      </c>
      <c r="G176" s="12" t="n">
        <v>45439</v>
      </c>
      <c r="H176" s="12" t="n">
        <f aca="false">G176+30</f>
        <v>45469</v>
      </c>
      <c r="I176" s="10" t="n">
        <v>458</v>
      </c>
      <c r="J176" s="13" t="n">
        <v>45446</v>
      </c>
      <c r="K176" s="14" t="n">
        <v>7206.5</v>
      </c>
      <c r="L176" s="15" t="n">
        <f aca="false">H176-J176</f>
        <v>23</v>
      </c>
      <c r="M176" s="4" t="n">
        <f aca="false">K176*L176</f>
        <v>165749.5</v>
      </c>
    </row>
    <row r="177" s="18" customFormat="true" ht="13.6" hidden="false" customHeight="true" outlineLevel="0" collapsed="false">
      <c r="A177" s="1"/>
      <c r="B177" s="9" t="s">
        <v>11</v>
      </c>
      <c r="C177" s="10" t="s">
        <v>16</v>
      </c>
      <c r="D177" s="11" t="s">
        <v>418</v>
      </c>
      <c r="E177" s="11" t="s">
        <v>34</v>
      </c>
      <c r="F177" s="12" t="s">
        <v>257</v>
      </c>
      <c r="G177" s="12" t="n">
        <v>45439</v>
      </c>
      <c r="H177" s="12" t="n">
        <f aca="false">G177+30</f>
        <v>45469</v>
      </c>
      <c r="I177" s="10" t="n">
        <v>459</v>
      </c>
      <c r="J177" s="13" t="n">
        <v>45443</v>
      </c>
      <c r="K177" s="14" t="n">
        <v>472.89</v>
      </c>
      <c r="L177" s="15" t="n">
        <f aca="false">H177-J177</f>
        <v>26</v>
      </c>
      <c r="M177" s="4" t="n">
        <f aca="false">K177*L177</f>
        <v>12295.14</v>
      </c>
    </row>
    <row r="178" s="18" customFormat="true" ht="13.6" hidden="false" customHeight="true" outlineLevel="0" collapsed="false">
      <c r="A178" s="1"/>
      <c r="B178" s="9" t="s">
        <v>419</v>
      </c>
      <c r="C178" s="10" t="s">
        <v>420</v>
      </c>
      <c r="D178" s="11" t="s">
        <v>421</v>
      </c>
      <c r="E178" s="11" t="s">
        <v>422</v>
      </c>
      <c r="F178" s="12" t="s">
        <v>423</v>
      </c>
      <c r="G178" s="12" t="n">
        <v>45446</v>
      </c>
      <c r="H178" s="12" t="n">
        <f aca="false">G178+30</f>
        <v>45476</v>
      </c>
      <c r="I178" s="10" t="n">
        <v>460</v>
      </c>
      <c r="J178" s="13" t="n">
        <v>45453</v>
      </c>
      <c r="K178" s="14" t="n">
        <v>8085.25</v>
      </c>
      <c r="L178" s="15" t="n">
        <f aca="false">H178-J178</f>
        <v>23</v>
      </c>
      <c r="M178" s="4" t="n">
        <f aca="false">K178*L178</f>
        <v>185960.75</v>
      </c>
    </row>
    <row r="179" s="18" customFormat="true" ht="13.6" hidden="false" customHeight="true" outlineLevel="0" collapsed="false">
      <c r="A179" s="1"/>
      <c r="B179" s="9" t="s">
        <v>31</v>
      </c>
      <c r="C179" s="10" t="s">
        <v>16</v>
      </c>
      <c r="D179" s="11" t="s">
        <v>421</v>
      </c>
      <c r="E179" s="11" t="s">
        <v>422</v>
      </c>
      <c r="F179" s="12" t="s">
        <v>423</v>
      </c>
      <c r="G179" s="12" t="n">
        <v>45446</v>
      </c>
      <c r="H179" s="12" t="n">
        <f aca="false">G179+30</f>
        <v>45476</v>
      </c>
      <c r="I179" s="10" t="n">
        <v>461</v>
      </c>
      <c r="J179" s="13" t="n">
        <v>45450</v>
      </c>
      <c r="K179" s="14" t="n">
        <v>1778.76</v>
      </c>
      <c r="L179" s="15" t="n">
        <f aca="false">H179-J179</f>
        <v>26</v>
      </c>
      <c r="M179" s="4" t="n">
        <f aca="false">K179*L179</f>
        <v>46247.76</v>
      </c>
    </row>
    <row r="180" s="18" customFormat="true" ht="13.6" hidden="false" customHeight="true" outlineLevel="0" collapsed="false">
      <c r="A180" s="1"/>
      <c r="B180" s="9" t="s">
        <v>424</v>
      </c>
      <c r="C180" s="10" t="s">
        <v>26</v>
      </c>
      <c r="D180" s="11" t="s">
        <v>425</v>
      </c>
      <c r="E180" s="11" t="s">
        <v>426</v>
      </c>
      <c r="F180" s="12" t="s">
        <v>257</v>
      </c>
      <c r="G180" s="12" t="n">
        <v>45439</v>
      </c>
      <c r="H180" s="12" t="n">
        <f aca="false">G180+30</f>
        <v>45469</v>
      </c>
      <c r="I180" s="10" t="n">
        <v>462</v>
      </c>
      <c r="J180" s="13" t="n">
        <v>45453</v>
      </c>
      <c r="K180" s="14" t="n">
        <v>6129.4</v>
      </c>
      <c r="L180" s="15" t="n">
        <f aca="false">H180-J180</f>
        <v>16</v>
      </c>
      <c r="M180" s="4" t="n">
        <f aca="false">K180*L180</f>
        <v>98070.4</v>
      </c>
    </row>
    <row r="181" s="18" customFormat="true" ht="13.6" hidden="false" customHeight="true" outlineLevel="0" collapsed="false">
      <c r="A181" s="1"/>
      <c r="B181" s="9" t="s">
        <v>11</v>
      </c>
      <c r="C181" s="10" t="s">
        <v>16</v>
      </c>
      <c r="D181" s="11" t="s">
        <v>425</v>
      </c>
      <c r="E181" s="11" t="s">
        <v>426</v>
      </c>
      <c r="F181" s="12" t="s">
        <v>257</v>
      </c>
      <c r="G181" s="12" t="n">
        <v>45439</v>
      </c>
      <c r="H181" s="12" t="n">
        <f aca="false">G181+30</f>
        <v>45469</v>
      </c>
      <c r="I181" s="10" t="n">
        <v>463</v>
      </c>
      <c r="J181" s="13" t="n">
        <v>45450</v>
      </c>
      <c r="K181" s="14" t="n">
        <v>1146.97</v>
      </c>
      <c r="L181" s="15" t="n">
        <f aca="false">H181-J181</f>
        <v>19</v>
      </c>
      <c r="M181" s="4" t="n">
        <f aca="false">K181*L181</f>
        <v>21792.43</v>
      </c>
    </row>
    <row r="182" s="18" customFormat="true" ht="13.6" hidden="false" customHeight="true" outlineLevel="0" collapsed="false">
      <c r="A182" s="1"/>
      <c r="B182" s="9" t="s">
        <v>427</v>
      </c>
      <c r="C182" s="10" t="s">
        <v>428</v>
      </c>
      <c r="D182" s="11" t="s">
        <v>429</v>
      </c>
      <c r="E182" s="11" t="s">
        <v>34</v>
      </c>
      <c r="F182" s="12" t="s">
        <v>430</v>
      </c>
      <c r="G182" s="12" t="n">
        <v>45446</v>
      </c>
      <c r="H182" s="12" t="n">
        <f aca="false">G182+30</f>
        <v>45476</v>
      </c>
      <c r="I182" s="10" t="n">
        <v>465</v>
      </c>
      <c r="J182" s="13" t="n">
        <v>45453</v>
      </c>
      <c r="K182" s="14" t="n">
        <v>78012.53</v>
      </c>
      <c r="L182" s="15" t="n">
        <f aca="false">H182-J182</f>
        <v>23</v>
      </c>
      <c r="M182" s="4" t="n">
        <f aca="false">K182*L182</f>
        <v>1794288.19</v>
      </c>
    </row>
    <row r="183" s="18" customFormat="true" ht="13.6" hidden="false" customHeight="true" outlineLevel="0" collapsed="false">
      <c r="A183" s="1"/>
      <c r="B183" s="9" t="s">
        <v>11</v>
      </c>
      <c r="C183" s="10" t="s">
        <v>16</v>
      </c>
      <c r="D183" s="11" t="s">
        <v>429</v>
      </c>
      <c r="E183" s="11" t="s">
        <v>34</v>
      </c>
      <c r="F183" s="12" t="s">
        <v>430</v>
      </c>
      <c r="G183" s="12" t="n">
        <v>45446</v>
      </c>
      <c r="H183" s="12" t="n">
        <f aca="false">G183+30</f>
        <v>45476</v>
      </c>
      <c r="I183" s="10" t="n">
        <v>466</v>
      </c>
      <c r="J183" s="13" t="n">
        <v>45450</v>
      </c>
      <c r="K183" s="14" t="n">
        <v>17162.76</v>
      </c>
      <c r="L183" s="15" t="n">
        <f aca="false">H183-J183</f>
        <v>26</v>
      </c>
      <c r="M183" s="4" t="n">
        <f aca="false">K183*L183</f>
        <v>446231.76</v>
      </c>
    </row>
    <row r="184" s="18" customFormat="true" ht="13.6" hidden="false" customHeight="true" outlineLevel="0" collapsed="false">
      <c r="A184" s="1"/>
      <c r="B184" s="9" t="s">
        <v>431</v>
      </c>
      <c r="C184" s="10" t="s">
        <v>432</v>
      </c>
      <c r="D184" s="11" t="s">
        <v>433</v>
      </c>
      <c r="E184" s="11" t="s">
        <v>212</v>
      </c>
      <c r="F184" s="12" t="s">
        <v>434</v>
      </c>
      <c r="G184" s="12" t="n">
        <v>45439</v>
      </c>
      <c r="H184" s="12" t="n">
        <f aca="false">G184+30</f>
        <v>45469</v>
      </c>
      <c r="I184" s="10" t="n">
        <v>467</v>
      </c>
      <c r="J184" s="13" t="n">
        <v>45453</v>
      </c>
      <c r="K184" s="14" t="n">
        <v>10354.17</v>
      </c>
      <c r="L184" s="15" t="n">
        <f aca="false">H184-J184</f>
        <v>16</v>
      </c>
      <c r="M184" s="4" t="n">
        <f aca="false">K184*L184</f>
        <v>165666.72</v>
      </c>
    </row>
    <row r="185" s="18" customFormat="true" ht="13.6" hidden="false" customHeight="true" outlineLevel="0" collapsed="false">
      <c r="A185" s="1"/>
      <c r="B185" s="9" t="s">
        <v>11</v>
      </c>
      <c r="C185" s="10" t="s">
        <v>16</v>
      </c>
      <c r="D185" s="11" t="s">
        <v>433</v>
      </c>
      <c r="E185" s="11" t="s">
        <v>212</v>
      </c>
      <c r="F185" s="12" t="s">
        <v>434</v>
      </c>
      <c r="G185" s="12" t="n">
        <v>45439</v>
      </c>
      <c r="H185" s="12" t="n">
        <f aca="false">G185+30</f>
        <v>45469</v>
      </c>
      <c r="I185" s="10" t="n">
        <v>468</v>
      </c>
      <c r="J185" s="13" t="n">
        <v>45450</v>
      </c>
      <c r="K185" s="14" t="n">
        <v>1937.53</v>
      </c>
      <c r="L185" s="15" t="n">
        <f aca="false">H185-J185</f>
        <v>19</v>
      </c>
      <c r="M185" s="4" t="n">
        <f aca="false">K185*L185</f>
        <v>36813.07</v>
      </c>
    </row>
    <row r="186" s="18" customFormat="true" ht="13.6" hidden="false" customHeight="true" outlineLevel="0" collapsed="false">
      <c r="A186" s="1"/>
      <c r="B186" s="9" t="s">
        <v>435</v>
      </c>
      <c r="C186" s="10" t="s">
        <v>436</v>
      </c>
      <c r="D186" s="11" t="s">
        <v>437</v>
      </c>
      <c r="E186" s="11" t="s">
        <v>147</v>
      </c>
      <c r="F186" s="12" t="s">
        <v>438</v>
      </c>
      <c r="G186" s="12" t="n">
        <v>45401</v>
      </c>
      <c r="H186" s="12" t="n">
        <f aca="false">G186+30</f>
        <v>45431</v>
      </c>
      <c r="I186" s="10" t="n">
        <v>469</v>
      </c>
      <c r="J186" s="13" t="n">
        <v>45453</v>
      </c>
      <c r="K186" s="14" t="n">
        <v>10472.35</v>
      </c>
      <c r="L186" s="15" t="n">
        <f aca="false">H186-J186</f>
        <v>-22</v>
      </c>
      <c r="M186" s="4" t="n">
        <f aca="false">K186*L186</f>
        <v>-230391.7</v>
      </c>
    </row>
    <row r="187" s="18" customFormat="true" ht="13.6" hidden="false" customHeight="true" outlineLevel="0" collapsed="false">
      <c r="A187" s="1"/>
      <c r="B187" s="9" t="s">
        <v>439</v>
      </c>
      <c r="C187" s="10" t="s">
        <v>16</v>
      </c>
      <c r="D187" s="11" t="s">
        <v>437</v>
      </c>
      <c r="E187" s="11" t="s">
        <v>147</v>
      </c>
      <c r="F187" s="12" t="s">
        <v>438</v>
      </c>
      <c r="G187" s="12" t="n">
        <v>45401</v>
      </c>
      <c r="H187" s="12" t="n">
        <f aca="false">G187+30</f>
        <v>45431</v>
      </c>
      <c r="I187" s="10" t="n">
        <v>470</v>
      </c>
      <c r="J187" s="13" t="n">
        <v>45450</v>
      </c>
      <c r="K187" s="14" t="n">
        <v>1937.53</v>
      </c>
      <c r="L187" s="15" t="n">
        <f aca="false">H187-J187</f>
        <v>-19</v>
      </c>
      <c r="M187" s="4" t="n">
        <f aca="false">K187*L187</f>
        <v>-36813.07</v>
      </c>
    </row>
    <row r="188" s="18" customFormat="true" ht="13.6" hidden="false" customHeight="true" outlineLevel="0" collapsed="false">
      <c r="A188" s="1"/>
      <c r="B188" s="9" t="s">
        <v>440</v>
      </c>
      <c r="C188" s="10" t="s">
        <v>441</v>
      </c>
      <c r="D188" s="11" t="s">
        <v>442</v>
      </c>
      <c r="E188" s="11" t="s">
        <v>21</v>
      </c>
      <c r="F188" s="12" t="s">
        <v>276</v>
      </c>
      <c r="G188" s="12" t="n">
        <v>45397</v>
      </c>
      <c r="H188" s="12" t="n">
        <f aca="false">G188+30</f>
        <v>45427</v>
      </c>
      <c r="I188" s="10" t="n">
        <v>471</v>
      </c>
      <c r="J188" s="13" t="n">
        <v>45453</v>
      </c>
      <c r="K188" s="14" t="n">
        <v>4778.79</v>
      </c>
      <c r="L188" s="15" t="n">
        <f aca="false">H188-J188</f>
        <v>-26</v>
      </c>
      <c r="M188" s="4" t="n">
        <f aca="false">K188*L188</f>
        <v>-124248.54</v>
      </c>
    </row>
    <row r="189" s="18" customFormat="true" ht="13.6" hidden="false" customHeight="true" outlineLevel="0" collapsed="false">
      <c r="A189" s="1"/>
      <c r="B189" s="9" t="s">
        <v>31</v>
      </c>
      <c r="C189" s="10" t="s">
        <v>16</v>
      </c>
      <c r="D189" s="11" t="s">
        <v>442</v>
      </c>
      <c r="E189" s="11" t="s">
        <v>21</v>
      </c>
      <c r="F189" s="12" t="s">
        <v>276</v>
      </c>
      <c r="G189" s="12" t="n">
        <v>45397</v>
      </c>
      <c r="H189" s="12" t="n">
        <f aca="false">G189+30</f>
        <v>45427</v>
      </c>
      <c r="I189" s="10" t="n">
        <v>472</v>
      </c>
      <c r="J189" s="13" t="n">
        <v>45450</v>
      </c>
      <c r="K189" s="14" t="n">
        <v>894.23</v>
      </c>
      <c r="L189" s="15" t="n">
        <f aca="false">H189-J189</f>
        <v>-23</v>
      </c>
      <c r="M189" s="4" t="n">
        <f aca="false">K189*L189</f>
        <v>-20567.29</v>
      </c>
    </row>
    <row r="190" s="18" customFormat="true" ht="13.6" hidden="false" customHeight="true" outlineLevel="0" collapsed="false">
      <c r="A190" s="1"/>
      <c r="B190" s="9" t="s">
        <v>443</v>
      </c>
      <c r="C190" s="10" t="s">
        <v>159</v>
      </c>
      <c r="D190" s="11" t="s">
        <v>444</v>
      </c>
      <c r="E190" s="11" t="s">
        <v>445</v>
      </c>
      <c r="F190" s="12" t="s">
        <v>446</v>
      </c>
      <c r="G190" s="12" t="n">
        <v>45434</v>
      </c>
      <c r="H190" s="12" t="n">
        <f aca="false">G190+30</f>
        <v>45464</v>
      </c>
      <c r="I190" s="10" t="n">
        <v>473</v>
      </c>
      <c r="J190" s="13" t="n">
        <v>45453</v>
      </c>
      <c r="K190" s="14" t="n">
        <v>13083</v>
      </c>
      <c r="L190" s="15" t="n">
        <f aca="false">H190-J190</f>
        <v>11</v>
      </c>
      <c r="M190" s="4" t="n">
        <f aca="false">K190*L190</f>
        <v>143913</v>
      </c>
    </row>
    <row r="191" s="18" customFormat="true" ht="13.6" hidden="false" customHeight="true" outlineLevel="0" collapsed="false">
      <c r="A191" s="1"/>
      <c r="B191" s="9" t="s">
        <v>31</v>
      </c>
      <c r="C191" s="10" t="s">
        <v>16</v>
      </c>
      <c r="D191" s="11" t="s">
        <v>444</v>
      </c>
      <c r="E191" s="11" t="s">
        <v>445</v>
      </c>
      <c r="F191" s="12" t="s">
        <v>446</v>
      </c>
      <c r="G191" s="12" t="n">
        <v>45434</v>
      </c>
      <c r="H191" s="12" t="n">
        <f aca="false">G191+30</f>
        <v>45464</v>
      </c>
      <c r="I191" s="10" t="n">
        <v>474</v>
      </c>
      <c r="J191" s="13" t="n">
        <v>45450</v>
      </c>
      <c r="K191" s="14" t="n">
        <v>2878.26</v>
      </c>
      <c r="L191" s="15" t="n">
        <f aca="false">H191-J191</f>
        <v>14</v>
      </c>
      <c r="M191" s="4" t="n">
        <f aca="false">K191*L191</f>
        <v>40295.64</v>
      </c>
    </row>
    <row r="192" s="18" customFormat="true" ht="13.6" hidden="false" customHeight="true" outlineLevel="0" collapsed="false">
      <c r="A192" s="1"/>
      <c r="B192" s="9" t="s">
        <v>447</v>
      </c>
      <c r="C192" s="10" t="s">
        <v>448</v>
      </c>
      <c r="D192" s="11" t="s">
        <v>449</v>
      </c>
      <c r="E192" s="11" t="s">
        <v>119</v>
      </c>
      <c r="F192" s="12" t="s">
        <v>358</v>
      </c>
      <c r="G192" s="12" t="n">
        <v>45448</v>
      </c>
      <c r="H192" s="12" t="n">
        <f aca="false">G192+30</f>
        <v>45478</v>
      </c>
      <c r="I192" s="10" t="n">
        <v>475</v>
      </c>
      <c r="J192" s="13" t="n">
        <v>45453</v>
      </c>
      <c r="K192" s="14" t="n">
        <v>11601.91</v>
      </c>
      <c r="L192" s="15" t="n">
        <f aca="false">H192-J192</f>
        <v>25</v>
      </c>
      <c r="M192" s="4" t="n">
        <f aca="false">K192*L192</f>
        <v>290047.75</v>
      </c>
    </row>
    <row r="193" s="18" customFormat="true" ht="13.6" hidden="false" customHeight="true" outlineLevel="0" collapsed="false">
      <c r="A193" s="1"/>
      <c r="B193" s="9" t="s">
        <v>31</v>
      </c>
      <c r="C193" s="10" t="s">
        <v>16</v>
      </c>
      <c r="D193" s="11" t="s">
        <v>449</v>
      </c>
      <c r="E193" s="11" t="s">
        <v>119</v>
      </c>
      <c r="F193" s="12" t="s">
        <v>358</v>
      </c>
      <c r="G193" s="12" t="n">
        <v>45448</v>
      </c>
      <c r="H193" s="12" t="n">
        <f aca="false">G193+30</f>
        <v>45478</v>
      </c>
      <c r="I193" s="10" t="n">
        <v>476</v>
      </c>
      <c r="J193" s="13" t="n">
        <v>45450</v>
      </c>
      <c r="K193" s="14" t="n">
        <v>2552.42</v>
      </c>
      <c r="L193" s="15" t="n">
        <f aca="false">H193-J193</f>
        <v>28</v>
      </c>
      <c r="M193" s="4" t="n">
        <f aca="false">K193*L193</f>
        <v>71467.76</v>
      </c>
    </row>
    <row r="194" s="18" customFormat="true" ht="13.6" hidden="false" customHeight="true" outlineLevel="0" collapsed="false">
      <c r="A194" s="1"/>
      <c r="B194" s="9" t="s">
        <v>450</v>
      </c>
      <c r="C194" s="10" t="s">
        <v>451</v>
      </c>
      <c r="D194" s="11" t="s">
        <v>452</v>
      </c>
      <c r="E194" s="11" t="s">
        <v>212</v>
      </c>
      <c r="F194" s="12" t="s">
        <v>67</v>
      </c>
      <c r="G194" s="12" t="n">
        <v>45400</v>
      </c>
      <c r="H194" s="12" t="n">
        <f aca="false">G194+30</f>
        <v>45430</v>
      </c>
      <c r="I194" s="10" t="n">
        <v>477</v>
      </c>
      <c r="J194" s="13" t="n">
        <v>45453</v>
      </c>
      <c r="K194" s="14" t="n">
        <v>4573.94</v>
      </c>
      <c r="L194" s="15" t="n">
        <f aca="false">H194-J194</f>
        <v>-23</v>
      </c>
      <c r="M194" s="4" t="n">
        <f aca="false">K194*L194</f>
        <v>-105200.62</v>
      </c>
    </row>
    <row r="195" s="18" customFormat="true" ht="13.6" hidden="false" customHeight="true" outlineLevel="0" collapsed="false">
      <c r="A195" s="1"/>
      <c r="B195" s="9" t="s">
        <v>11</v>
      </c>
      <c r="C195" s="10" t="s">
        <v>453</v>
      </c>
      <c r="D195" s="11" t="s">
        <v>454</v>
      </c>
      <c r="E195" s="11" t="s">
        <v>455</v>
      </c>
      <c r="F195" s="12" t="s">
        <v>456</v>
      </c>
      <c r="G195" s="12" t="n">
        <v>45450</v>
      </c>
      <c r="H195" s="12" t="n">
        <f aca="false">G195+30</f>
        <v>45480</v>
      </c>
      <c r="I195" s="10" t="n">
        <v>478</v>
      </c>
      <c r="J195" s="13" t="n">
        <v>45454</v>
      </c>
      <c r="K195" s="14" t="n">
        <v>210293.29</v>
      </c>
      <c r="L195" s="15" t="n">
        <f aca="false">H195-J195</f>
        <v>26</v>
      </c>
      <c r="M195" s="4" t="n">
        <f aca="false">K195*L195</f>
        <v>5467625.54</v>
      </c>
    </row>
    <row r="196" s="18" customFormat="true" ht="13.6" hidden="false" customHeight="true" outlineLevel="0" collapsed="false">
      <c r="A196" s="1"/>
      <c r="B196" s="9" t="s">
        <v>457</v>
      </c>
      <c r="C196" s="10" t="s">
        <v>16</v>
      </c>
      <c r="D196" s="11" t="s">
        <v>454</v>
      </c>
      <c r="E196" s="11" t="s">
        <v>455</v>
      </c>
      <c r="F196" s="12" t="s">
        <v>456</v>
      </c>
      <c r="G196" s="12" t="n">
        <v>45450</v>
      </c>
      <c r="H196" s="12" t="n">
        <f aca="false">G196+30</f>
        <v>45480</v>
      </c>
      <c r="I196" s="10" t="n">
        <v>479</v>
      </c>
      <c r="J196" s="13" t="n">
        <v>45453</v>
      </c>
      <c r="K196" s="14" t="n">
        <v>46264.52</v>
      </c>
      <c r="L196" s="15" t="n">
        <f aca="false">H196-J196</f>
        <v>27</v>
      </c>
      <c r="M196" s="4" t="n">
        <f aca="false">K196*L196</f>
        <v>1249142.04</v>
      </c>
    </row>
    <row r="197" s="18" customFormat="true" ht="13.6" hidden="false" customHeight="true" outlineLevel="0" collapsed="false">
      <c r="A197" s="1"/>
      <c r="B197" s="9" t="s">
        <v>458</v>
      </c>
      <c r="C197" s="10" t="s">
        <v>459</v>
      </c>
      <c r="D197" s="11" t="s">
        <v>460</v>
      </c>
      <c r="E197" s="11" t="s">
        <v>461</v>
      </c>
      <c r="F197" s="12" t="s">
        <v>456</v>
      </c>
      <c r="G197" s="12" t="n">
        <v>45450</v>
      </c>
      <c r="H197" s="12" t="n">
        <f aca="false">G197+30</f>
        <v>45480</v>
      </c>
      <c r="I197" s="10" t="n">
        <v>480</v>
      </c>
      <c r="J197" s="13" t="n">
        <v>45454</v>
      </c>
      <c r="K197" s="14" t="n">
        <v>22666.31</v>
      </c>
      <c r="L197" s="15" t="n">
        <f aca="false">H197-J197</f>
        <v>26</v>
      </c>
      <c r="M197" s="4" t="n">
        <f aca="false">K197*L197</f>
        <v>589324.06</v>
      </c>
    </row>
    <row r="198" s="18" customFormat="true" ht="13.6" hidden="false" customHeight="true" outlineLevel="0" collapsed="false">
      <c r="A198" s="1"/>
      <c r="B198" s="9" t="s">
        <v>11</v>
      </c>
      <c r="C198" s="10" t="s">
        <v>16</v>
      </c>
      <c r="D198" s="11" t="s">
        <v>460</v>
      </c>
      <c r="E198" s="11" t="s">
        <v>461</v>
      </c>
      <c r="F198" s="12" t="s">
        <v>456</v>
      </c>
      <c r="G198" s="12" t="n">
        <v>45450</v>
      </c>
      <c r="H198" s="12" t="n">
        <f aca="false">G198+30</f>
        <v>45480</v>
      </c>
      <c r="I198" s="10" t="n">
        <v>481</v>
      </c>
      <c r="J198" s="13" t="n">
        <v>45453</v>
      </c>
      <c r="K198" s="14" t="n">
        <v>4986.59</v>
      </c>
      <c r="L198" s="15" t="n">
        <f aca="false">H198-J198</f>
        <v>27</v>
      </c>
      <c r="M198" s="4" t="n">
        <f aca="false">K198*L198</f>
        <v>134637.93</v>
      </c>
    </row>
    <row r="199" s="18" customFormat="true" ht="13.6" hidden="false" customHeight="true" outlineLevel="0" collapsed="false">
      <c r="A199" s="1"/>
      <c r="B199" s="9" t="s">
        <v>462</v>
      </c>
      <c r="C199" s="10" t="s">
        <v>463</v>
      </c>
      <c r="D199" s="11" t="s">
        <v>464</v>
      </c>
      <c r="E199" s="11" t="s">
        <v>465</v>
      </c>
      <c r="F199" s="12" t="s">
        <v>466</v>
      </c>
      <c r="G199" s="12" t="n">
        <v>45450</v>
      </c>
      <c r="H199" s="12" t="n">
        <f aca="false">G199+30</f>
        <v>45480</v>
      </c>
      <c r="I199" s="10" t="n">
        <v>482</v>
      </c>
      <c r="J199" s="13" t="n">
        <v>45456</v>
      </c>
      <c r="K199" s="14" t="n">
        <v>106867.68</v>
      </c>
      <c r="L199" s="15" t="n">
        <f aca="false">H199-J199</f>
        <v>24</v>
      </c>
      <c r="M199" s="4" t="n">
        <f aca="false">K199*L199</f>
        <v>2564824.32</v>
      </c>
    </row>
    <row r="200" s="18" customFormat="true" ht="13.6" hidden="false" customHeight="true" outlineLevel="0" collapsed="false">
      <c r="A200" s="1"/>
      <c r="B200" s="9" t="s">
        <v>11</v>
      </c>
      <c r="C200" s="10" t="s">
        <v>16</v>
      </c>
      <c r="D200" s="11" t="s">
        <v>464</v>
      </c>
      <c r="E200" s="11" t="s">
        <v>465</v>
      </c>
      <c r="F200" s="12" t="s">
        <v>466</v>
      </c>
      <c r="G200" s="12" t="n">
        <v>45450</v>
      </c>
      <c r="H200" s="12" t="n">
        <f aca="false">G200+30</f>
        <v>45480</v>
      </c>
      <c r="I200" s="10" t="n">
        <v>483</v>
      </c>
      <c r="J200" s="13" t="n">
        <v>45455</v>
      </c>
      <c r="K200" s="14" t="n">
        <v>23510.89</v>
      </c>
      <c r="L200" s="15" t="n">
        <f aca="false">H200-J200</f>
        <v>25</v>
      </c>
      <c r="M200" s="4" t="n">
        <f aca="false">K200*L200</f>
        <v>587772.25</v>
      </c>
    </row>
    <row r="201" s="18" customFormat="true" ht="13.6" hidden="false" customHeight="true" outlineLevel="0" collapsed="false">
      <c r="A201" s="1"/>
      <c r="B201" s="9" t="s">
        <v>467</v>
      </c>
      <c r="C201" s="10" t="s">
        <v>133</v>
      </c>
      <c r="D201" s="11" t="s">
        <v>468</v>
      </c>
      <c r="E201" s="11" t="s">
        <v>469</v>
      </c>
      <c r="F201" s="12" t="s">
        <v>456</v>
      </c>
      <c r="G201" s="12" t="n">
        <v>45450</v>
      </c>
      <c r="H201" s="12" t="n">
        <f aca="false">G201+30</f>
        <v>45480</v>
      </c>
      <c r="I201" s="10" t="n">
        <v>484</v>
      </c>
      <c r="J201" s="13" t="n">
        <v>45456</v>
      </c>
      <c r="K201" s="14" t="n">
        <v>37284.08</v>
      </c>
      <c r="L201" s="15" t="n">
        <f aca="false">H201-J201</f>
        <v>24</v>
      </c>
      <c r="M201" s="4" t="n">
        <f aca="false">K201*L201</f>
        <v>894817.92</v>
      </c>
    </row>
    <row r="202" s="18" customFormat="true" ht="13.6" hidden="false" customHeight="true" outlineLevel="0" collapsed="false">
      <c r="A202" s="1"/>
      <c r="B202" s="9" t="s">
        <v>470</v>
      </c>
      <c r="C202" s="10" t="s">
        <v>16</v>
      </c>
      <c r="D202" s="11" t="s">
        <v>468</v>
      </c>
      <c r="E202" s="11" t="s">
        <v>469</v>
      </c>
      <c r="F202" s="12" t="s">
        <v>456</v>
      </c>
      <c r="G202" s="12" t="n">
        <v>45450</v>
      </c>
      <c r="H202" s="12" t="n">
        <f aca="false">G202+30</f>
        <v>45480</v>
      </c>
      <c r="I202" s="10" t="n">
        <v>485</v>
      </c>
      <c r="J202" s="13" t="n">
        <v>45455</v>
      </c>
      <c r="K202" s="14" t="n">
        <v>8202.5</v>
      </c>
      <c r="L202" s="15" t="n">
        <f aca="false">H202-J202</f>
        <v>25</v>
      </c>
      <c r="M202" s="4" t="n">
        <f aca="false">K202*L202</f>
        <v>205062.5</v>
      </c>
    </row>
    <row r="203" s="18" customFormat="true" ht="13.6" hidden="false" customHeight="true" outlineLevel="0" collapsed="false">
      <c r="A203" s="1"/>
      <c r="B203" s="9" t="s">
        <v>31</v>
      </c>
      <c r="C203" s="10" t="s">
        <v>471</v>
      </c>
      <c r="D203" s="11" t="s">
        <v>472</v>
      </c>
      <c r="E203" s="11" t="s">
        <v>34</v>
      </c>
      <c r="F203" s="12" t="s">
        <v>473</v>
      </c>
      <c r="G203" s="12" t="n">
        <v>45442</v>
      </c>
      <c r="H203" s="12" t="n">
        <f aca="false">G203+30</f>
        <v>45472</v>
      </c>
      <c r="I203" s="10" t="n">
        <v>486</v>
      </c>
      <c r="J203" s="13" t="n">
        <v>45456</v>
      </c>
      <c r="K203" s="14" t="n">
        <v>7333.44</v>
      </c>
      <c r="L203" s="15" t="n">
        <f aca="false">H203-J203</f>
        <v>16</v>
      </c>
      <c r="M203" s="4" t="n">
        <f aca="false">K203*L203</f>
        <v>117335.04</v>
      </c>
    </row>
    <row r="204" s="18" customFormat="true" ht="13.6" hidden="false" customHeight="true" outlineLevel="0" collapsed="false">
      <c r="A204" s="1"/>
      <c r="B204" s="9" t="s">
        <v>474</v>
      </c>
      <c r="C204" s="10" t="s">
        <v>16</v>
      </c>
      <c r="D204" s="11" t="s">
        <v>472</v>
      </c>
      <c r="E204" s="11" t="s">
        <v>34</v>
      </c>
      <c r="F204" s="12" t="s">
        <v>473</v>
      </c>
      <c r="G204" s="12" t="n">
        <v>45442</v>
      </c>
      <c r="H204" s="12" t="n">
        <f aca="false">G204+30</f>
        <v>45472</v>
      </c>
      <c r="I204" s="10" t="n">
        <v>487</v>
      </c>
      <c r="J204" s="13" t="n">
        <v>45455</v>
      </c>
      <c r="K204" s="14" t="n">
        <v>1372.28</v>
      </c>
      <c r="L204" s="15" t="n">
        <f aca="false">H204-J204</f>
        <v>17</v>
      </c>
      <c r="M204" s="4" t="n">
        <f aca="false">K204*L204</f>
        <v>23328.76</v>
      </c>
    </row>
    <row r="205" s="18" customFormat="true" ht="13.6" hidden="false" customHeight="true" outlineLevel="0" collapsed="false">
      <c r="A205" s="1"/>
      <c r="B205" s="9" t="s">
        <v>475</v>
      </c>
      <c r="C205" s="10" t="s">
        <v>331</v>
      </c>
      <c r="D205" s="11" t="s">
        <v>476</v>
      </c>
      <c r="E205" s="11" t="s">
        <v>477</v>
      </c>
      <c r="F205" s="12" t="s">
        <v>341</v>
      </c>
      <c r="G205" s="12" t="n">
        <v>45433</v>
      </c>
      <c r="H205" s="12" t="n">
        <f aca="false">G205+30</f>
        <v>45463</v>
      </c>
      <c r="I205" s="10" t="n">
        <v>488</v>
      </c>
      <c r="J205" s="13" t="n">
        <v>45456</v>
      </c>
      <c r="K205" s="14" t="n">
        <v>6572.6</v>
      </c>
      <c r="L205" s="15" t="n">
        <f aca="false">H205-J205</f>
        <v>7</v>
      </c>
      <c r="M205" s="4" t="n">
        <f aca="false">K205*L205</f>
        <v>46008.2</v>
      </c>
    </row>
    <row r="206" s="18" customFormat="true" ht="13.6" hidden="false" customHeight="true" outlineLevel="0" collapsed="false">
      <c r="A206" s="1"/>
      <c r="B206" s="9" t="s">
        <v>478</v>
      </c>
      <c r="C206" s="10" t="s">
        <v>16</v>
      </c>
      <c r="D206" s="11" t="s">
        <v>476</v>
      </c>
      <c r="E206" s="11" t="s">
        <v>477</v>
      </c>
      <c r="F206" s="12" t="s">
        <v>341</v>
      </c>
      <c r="G206" s="12" t="n">
        <v>45433</v>
      </c>
      <c r="H206" s="12" t="n">
        <f aca="false">G206+30</f>
        <v>45463</v>
      </c>
      <c r="I206" s="10" t="n">
        <v>489</v>
      </c>
      <c r="J206" s="13" t="n">
        <v>45455</v>
      </c>
      <c r="K206" s="14" t="n">
        <v>1445.97</v>
      </c>
      <c r="L206" s="15" t="n">
        <f aca="false">H206-J206</f>
        <v>8</v>
      </c>
      <c r="M206" s="4" t="n">
        <f aca="false">K206*L206</f>
        <v>11567.76</v>
      </c>
    </row>
    <row r="207" s="18" customFormat="true" ht="13.6" hidden="false" customHeight="true" outlineLevel="0" collapsed="false">
      <c r="A207" s="1"/>
      <c r="B207" s="9" t="s">
        <v>11</v>
      </c>
      <c r="C207" s="10" t="s">
        <v>479</v>
      </c>
      <c r="D207" s="11" t="s">
        <v>480</v>
      </c>
      <c r="E207" s="11" t="s">
        <v>481</v>
      </c>
      <c r="F207" s="12" t="s">
        <v>482</v>
      </c>
      <c r="G207" s="12" t="n">
        <v>45454</v>
      </c>
      <c r="H207" s="12" t="n">
        <f aca="false">G207+30</f>
        <v>45484</v>
      </c>
      <c r="I207" s="10" t="n">
        <v>490</v>
      </c>
      <c r="J207" s="13" t="n">
        <v>45456</v>
      </c>
      <c r="K207" s="14" t="n">
        <v>36338.81</v>
      </c>
      <c r="L207" s="15" t="n">
        <f aca="false">H207-J207</f>
        <v>28</v>
      </c>
      <c r="M207" s="4" t="n">
        <f aca="false">K207*L207</f>
        <v>1017486.68</v>
      </c>
    </row>
    <row r="208" s="18" customFormat="true" ht="13.6" hidden="false" customHeight="true" outlineLevel="0" collapsed="false">
      <c r="A208" s="1"/>
      <c r="B208" s="9" t="s">
        <v>483</v>
      </c>
      <c r="C208" s="10" t="s">
        <v>16</v>
      </c>
      <c r="D208" s="11" t="s">
        <v>480</v>
      </c>
      <c r="E208" s="11" t="s">
        <v>481</v>
      </c>
      <c r="F208" s="12" t="s">
        <v>482</v>
      </c>
      <c r="G208" s="12" t="n">
        <v>45454</v>
      </c>
      <c r="H208" s="12" t="n">
        <f aca="false">G208+30</f>
        <v>45484</v>
      </c>
      <c r="I208" s="10" t="n">
        <v>491</v>
      </c>
      <c r="J208" s="13" t="n">
        <v>45455</v>
      </c>
      <c r="K208" s="14" t="n">
        <v>7994.54</v>
      </c>
      <c r="L208" s="15" t="n">
        <f aca="false">H208-J208</f>
        <v>29</v>
      </c>
      <c r="M208" s="4" t="n">
        <f aca="false">K208*L208</f>
        <v>231841.66</v>
      </c>
    </row>
    <row r="209" s="18" customFormat="true" ht="13.6" hidden="false" customHeight="true" outlineLevel="0" collapsed="false">
      <c r="A209" s="1"/>
      <c r="B209" s="9" t="s">
        <v>484</v>
      </c>
      <c r="C209" s="10" t="s">
        <v>485</v>
      </c>
      <c r="D209" s="11" t="s">
        <v>486</v>
      </c>
      <c r="E209" s="11" t="s">
        <v>487</v>
      </c>
      <c r="F209" s="12" t="s">
        <v>488</v>
      </c>
      <c r="G209" s="12" t="n">
        <v>45195</v>
      </c>
      <c r="H209" s="12" t="n">
        <f aca="false">G209+30</f>
        <v>45225</v>
      </c>
      <c r="I209" s="10" t="n">
        <v>493</v>
      </c>
      <c r="J209" s="13" t="n">
        <v>45456</v>
      </c>
      <c r="K209" s="14" t="n">
        <v>8740</v>
      </c>
      <c r="L209" s="15" t="n">
        <f aca="false">H209-J209</f>
        <v>-231</v>
      </c>
      <c r="M209" s="4" t="n">
        <f aca="false">K209*L209</f>
        <v>-2018940</v>
      </c>
    </row>
    <row r="210" s="18" customFormat="true" ht="13.6" hidden="false" customHeight="true" outlineLevel="0" collapsed="false">
      <c r="A210" s="1"/>
      <c r="B210" s="9" t="s">
        <v>489</v>
      </c>
      <c r="C210" s="10" t="s">
        <v>16</v>
      </c>
      <c r="D210" s="11" t="s">
        <v>486</v>
      </c>
      <c r="E210" s="11" t="s">
        <v>487</v>
      </c>
      <c r="F210" s="12" t="s">
        <v>488</v>
      </c>
      <c r="G210" s="12" t="n">
        <v>45195</v>
      </c>
      <c r="H210" s="12" t="n">
        <f aca="false">G210+30</f>
        <v>45225</v>
      </c>
      <c r="I210" s="10" t="n">
        <v>494</v>
      </c>
      <c r="J210" s="13" t="n">
        <v>45455</v>
      </c>
      <c r="K210" s="14" t="n">
        <v>1922.8</v>
      </c>
      <c r="L210" s="15" t="n">
        <f aca="false">H210-J210</f>
        <v>-230</v>
      </c>
      <c r="M210" s="4" t="n">
        <f aca="false">K210*L210</f>
        <v>-442244</v>
      </c>
    </row>
    <row r="211" s="18" customFormat="true" ht="13.6" hidden="false" customHeight="true" outlineLevel="0" collapsed="false">
      <c r="A211" s="1"/>
      <c r="B211" s="9" t="s">
        <v>490</v>
      </c>
      <c r="C211" s="10" t="s">
        <v>485</v>
      </c>
      <c r="D211" s="11" t="s">
        <v>491</v>
      </c>
      <c r="E211" s="11" t="s">
        <v>492</v>
      </c>
      <c r="F211" s="12" t="s">
        <v>466</v>
      </c>
      <c r="G211" s="12" t="n">
        <v>45454</v>
      </c>
      <c r="H211" s="12" t="n">
        <f aca="false">G211+30</f>
        <v>45484</v>
      </c>
      <c r="I211" s="10" t="n">
        <v>495</v>
      </c>
      <c r="J211" s="13" t="n">
        <v>45456</v>
      </c>
      <c r="K211" s="14" t="n">
        <v>45873.78</v>
      </c>
      <c r="L211" s="15" t="n">
        <f aca="false">H211-J211</f>
        <v>28</v>
      </c>
      <c r="M211" s="4" t="n">
        <f aca="false">K211*L211</f>
        <v>1284465.84</v>
      </c>
    </row>
    <row r="212" s="18" customFormat="true" ht="13.6" hidden="false" customHeight="true" outlineLevel="0" collapsed="false">
      <c r="A212" s="1"/>
      <c r="B212" s="9" t="s">
        <v>31</v>
      </c>
      <c r="C212" s="10" t="s">
        <v>16</v>
      </c>
      <c r="D212" s="11" t="s">
        <v>491</v>
      </c>
      <c r="E212" s="11" t="s">
        <v>492</v>
      </c>
      <c r="F212" s="12" t="s">
        <v>466</v>
      </c>
      <c r="G212" s="12" t="n">
        <v>45454</v>
      </c>
      <c r="H212" s="12" t="n">
        <f aca="false">G212+30</f>
        <v>45484</v>
      </c>
      <c r="I212" s="10" t="n">
        <v>496</v>
      </c>
      <c r="J212" s="13" t="n">
        <v>45455</v>
      </c>
      <c r="K212" s="14" t="n">
        <v>10092.23</v>
      </c>
      <c r="L212" s="15" t="n">
        <f aca="false">H212-J212</f>
        <v>29</v>
      </c>
      <c r="M212" s="4" t="n">
        <f aca="false">K212*L212</f>
        <v>292674.67</v>
      </c>
    </row>
    <row r="213" s="18" customFormat="true" ht="13.6" hidden="false" customHeight="true" outlineLevel="0" collapsed="false">
      <c r="A213" s="1"/>
      <c r="B213" s="9" t="s">
        <v>493</v>
      </c>
      <c r="C213" s="10" t="s">
        <v>494</v>
      </c>
      <c r="D213" s="11" t="s">
        <v>495</v>
      </c>
      <c r="E213" s="11" t="s">
        <v>156</v>
      </c>
      <c r="F213" s="12" t="s">
        <v>496</v>
      </c>
      <c r="G213" s="12" t="n">
        <v>45450</v>
      </c>
      <c r="H213" s="12" t="n">
        <f aca="false">G213+30</f>
        <v>45480</v>
      </c>
      <c r="I213" s="10" t="n">
        <v>497</v>
      </c>
      <c r="J213" s="13" t="n">
        <v>45456</v>
      </c>
      <c r="K213" s="14" t="n">
        <v>46712.48</v>
      </c>
      <c r="L213" s="15" t="n">
        <f aca="false">H213-J213</f>
        <v>24</v>
      </c>
      <c r="M213" s="4" t="n">
        <f aca="false">K213*L213</f>
        <v>1121099.52</v>
      </c>
    </row>
    <row r="214" s="18" customFormat="true" ht="13.6" hidden="false" customHeight="true" outlineLevel="0" collapsed="false">
      <c r="A214" s="1"/>
      <c r="B214" s="9" t="s">
        <v>31</v>
      </c>
      <c r="C214" s="10" t="s">
        <v>16</v>
      </c>
      <c r="D214" s="11" t="s">
        <v>495</v>
      </c>
      <c r="E214" s="11" t="s">
        <v>156</v>
      </c>
      <c r="F214" s="12" t="s">
        <v>496</v>
      </c>
      <c r="G214" s="12" t="n">
        <v>45450</v>
      </c>
      <c r="H214" s="12" t="n">
        <f aca="false">G214+30</f>
        <v>45480</v>
      </c>
      <c r="I214" s="10" t="n">
        <v>498</v>
      </c>
      <c r="J214" s="13" t="n">
        <v>45455</v>
      </c>
      <c r="K214" s="14" t="n">
        <v>10276.75</v>
      </c>
      <c r="L214" s="15" t="n">
        <f aca="false">H214-J214</f>
        <v>25</v>
      </c>
      <c r="M214" s="4" t="n">
        <f aca="false">K214*L214</f>
        <v>256918.75</v>
      </c>
    </row>
    <row r="215" s="18" customFormat="true" ht="13.6" hidden="false" customHeight="true" outlineLevel="0" collapsed="false">
      <c r="A215" s="1"/>
      <c r="B215" s="9" t="s">
        <v>497</v>
      </c>
      <c r="C215" s="10" t="s">
        <v>318</v>
      </c>
      <c r="D215" s="11" t="s">
        <v>498</v>
      </c>
      <c r="E215" s="11" t="s">
        <v>499</v>
      </c>
      <c r="F215" s="12" t="s">
        <v>321</v>
      </c>
      <c r="G215" s="12" t="n">
        <v>45316</v>
      </c>
      <c r="H215" s="12" t="n">
        <f aca="false">G215+30</f>
        <v>45346</v>
      </c>
      <c r="I215" s="10" t="n">
        <v>499</v>
      </c>
      <c r="J215" s="13" t="n">
        <v>45460</v>
      </c>
      <c r="K215" s="14" t="n">
        <v>978.5</v>
      </c>
      <c r="L215" s="15" t="n">
        <f aca="false">H215-J215</f>
        <v>-114</v>
      </c>
      <c r="M215" s="4" t="n">
        <f aca="false">K215*L215</f>
        <v>-111549</v>
      </c>
    </row>
    <row r="216" s="18" customFormat="true" ht="13.6" hidden="false" customHeight="true" outlineLevel="0" collapsed="false">
      <c r="A216" s="1"/>
      <c r="B216" s="9" t="s">
        <v>31</v>
      </c>
      <c r="C216" s="10" t="s">
        <v>16</v>
      </c>
      <c r="D216" s="11" t="s">
        <v>498</v>
      </c>
      <c r="E216" s="11" t="s">
        <v>499</v>
      </c>
      <c r="F216" s="12" t="s">
        <v>321</v>
      </c>
      <c r="G216" s="12" t="n">
        <v>45316</v>
      </c>
      <c r="H216" s="12" t="n">
        <f aca="false">G216+30</f>
        <v>45346</v>
      </c>
      <c r="I216" s="10" t="n">
        <v>500</v>
      </c>
      <c r="J216" s="13" t="n">
        <v>45457</v>
      </c>
      <c r="K216" s="14" t="n">
        <v>215.27</v>
      </c>
      <c r="L216" s="15" t="n">
        <f aca="false">H216-J216</f>
        <v>-111</v>
      </c>
      <c r="M216" s="4" t="n">
        <f aca="false">K216*L216</f>
        <v>-23894.97</v>
      </c>
    </row>
    <row r="217" s="18" customFormat="true" ht="13.6" hidden="false" customHeight="true" outlineLevel="0" collapsed="false">
      <c r="A217" s="1"/>
      <c r="B217" s="9" t="s">
        <v>500</v>
      </c>
      <c r="C217" s="10" t="s">
        <v>501</v>
      </c>
      <c r="D217" s="11" t="s">
        <v>502</v>
      </c>
      <c r="E217" s="11" t="s">
        <v>71</v>
      </c>
      <c r="F217" s="12" t="s">
        <v>503</v>
      </c>
      <c r="G217" s="12" t="n">
        <v>45454</v>
      </c>
      <c r="H217" s="12" t="n">
        <f aca="false">G217+30</f>
        <v>45484</v>
      </c>
      <c r="I217" s="10" t="n">
        <v>501</v>
      </c>
      <c r="J217" s="13" t="n">
        <v>45460</v>
      </c>
      <c r="K217" s="14" t="n">
        <v>41863.76</v>
      </c>
      <c r="L217" s="15" t="n">
        <f aca="false">H217-J217</f>
        <v>24</v>
      </c>
      <c r="M217" s="4" t="n">
        <f aca="false">K217*L217</f>
        <v>1004730.24</v>
      </c>
    </row>
    <row r="218" s="18" customFormat="true" ht="13.6" hidden="false" customHeight="true" outlineLevel="0" collapsed="false">
      <c r="A218" s="1"/>
      <c r="B218" s="9" t="s">
        <v>11</v>
      </c>
      <c r="C218" s="10" t="s">
        <v>16</v>
      </c>
      <c r="D218" s="11" t="s">
        <v>502</v>
      </c>
      <c r="E218" s="11" t="s">
        <v>71</v>
      </c>
      <c r="F218" s="12" t="s">
        <v>503</v>
      </c>
      <c r="G218" s="12" t="n">
        <v>45454</v>
      </c>
      <c r="H218" s="12" t="n">
        <f aca="false">G218+30</f>
        <v>45484</v>
      </c>
      <c r="I218" s="10" t="n">
        <v>502</v>
      </c>
      <c r="J218" s="13" t="n">
        <v>45457</v>
      </c>
      <c r="K218" s="14" t="n">
        <v>9210.03</v>
      </c>
      <c r="L218" s="15" t="n">
        <f aca="false">H218-J218</f>
        <v>27</v>
      </c>
      <c r="M218" s="4" t="n">
        <f aca="false">K218*L218</f>
        <v>248670.81</v>
      </c>
    </row>
    <row r="219" s="18" customFormat="true" ht="13.6" hidden="false" customHeight="true" outlineLevel="0" collapsed="false">
      <c r="A219" s="1"/>
      <c r="B219" s="9" t="s">
        <v>504</v>
      </c>
      <c r="C219" s="10" t="s">
        <v>505</v>
      </c>
      <c r="D219" s="11" t="s">
        <v>506</v>
      </c>
      <c r="E219" s="11" t="s">
        <v>21</v>
      </c>
      <c r="F219" s="12" t="s">
        <v>507</v>
      </c>
      <c r="G219" s="12" t="n">
        <v>45435</v>
      </c>
      <c r="H219" s="12" t="n">
        <f aca="false">G219+30</f>
        <v>45465</v>
      </c>
      <c r="I219" s="10" t="n">
        <v>503</v>
      </c>
      <c r="J219" s="13" t="n">
        <v>45460</v>
      </c>
      <c r="K219" s="14" t="n">
        <v>7727.92</v>
      </c>
      <c r="L219" s="15" t="n">
        <f aca="false">H219-J219</f>
        <v>5</v>
      </c>
      <c r="M219" s="4" t="n">
        <f aca="false">K219*L219</f>
        <v>38639.6</v>
      </c>
    </row>
    <row r="220" s="18" customFormat="true" ht="13.6" hidden="false" customHeight="true" outlineLevel="0" collapsed="false">
      <c r="A220" s="1"/>
      <c r="B220" s="9" t="s">
        <v>508</v>
      </c>
      <c r="C220" s="10" t="s">
        <v>509</v>
      </c>
      <c r="D220" s="11" t="s">
        <v>510</v>
      </c>
      <c r="E220" s="11" t="s">
        <v>21</v>
      </c>
      <c r="F220" s="12" t="s">
        <v>511</v>
      </c>
      <c r="G220" s="12" t="n">
        <v>45435</v>
      </c>
      <c r="H220" s="12" t="n">
        <f aca="false">G220+30</f>
        <v>45465</v>
      </c>
      <c r="I220" s="10" t="n">
        <v>504</v>
      </c>
      <c r="J220" s="13" t="n">
        <v>45460</v>
      </c>
      <c r="K220" s="14" t="n">
        <v>14424.8</v>
      </c>
      <c r="L220" s="15" t="n">
        <f aca="false">H220-J220</f>
        <v>5</v>
      </c>
      <c r="M220" s="4" t="n">
        <f aca="false">K220*L220</f>
        <v>72124</v>
      </c>
    </row>
    <row r="221" s="18" customFormat="true" ht="13.6" hidden="false" customHeight="true" outlineLevel="0" collapsed="false">
      <c r="A221" s="1"/>
      <c r="B221" s="9" t="s">
        <v>512</v>
      </c>
      <c r="C221" s="10" t="s">
        <v>255</v>
      </c>
      <c r="D221" s="11" t="s">
        <v>513</v>
      </c>
      <c r="E221" s="11" t="s">
        <v>131</v>
      </c>
      <c r="F221" s="12" t="s">
        <v>257</v>
      </c>
      <c r="G221" s="12" t="n">
        <v>45427</v>
      </c>
      <c r="H221" s="12" t="n">
        <f aca="false">G221+30</f>
        <v>45457</v>
      </c>
      <c r="I221" s="10" t="n">
        <v>506</v>
      </c>
      <c r="J221" s="13" t="n">
        <v>45462</v>
      </c>
      <c r="K221" s="14" t="n">
        <v>38508.77</v>
      </c>
      <c r="L221" s="15" t="n">
        <f aca="false">H221-J221</f>
        <v>-5</v>
      </c>
      <c r="M221" s="4" t="n">
        <f aca="false">K221*L221</f>
        <v>-192543.85</v>
      </c>
    </row>
    <row r="222" s="18" customFormat="true" ht="13.6" hidden="false" customHeight="true" outlineLevel="0" collapsed="false">
      <c r="A222" s="1"/>
      <c r="B222" s="9" t="s">
        <v>514</v>
      </c>
      <c r="C222" s="10" t="s">
        <v>16</v>
      </c>
      <c r="D222" s="11" t="s">
        <v>513</v>
      </c>
      <c r="E222" s="11" t="s">
        <v>131</v>
      </c>
      <c r="F222" s="12" t="s">
        <v>257</v>
      </c>
      <c r="G222" s="12" t="n">
        <v>45427</v>
      </c>
      <c r="H222" s="12" t="n">
        <f aca="false">G222+30</f>
        <v>45457</v>
      </c>
      <c r="I222" s="10" t="n">
        <v>507</v>
      </c>
      <c r="J222" s="13" t="n">
        <v>45461</v>
      </c>
      <c r="K222" s="14" t="n">
        <v>8471.93</v>
      </c>
      <c r="L222" s="15" t="n">
        <f aca="false">H222-J222</f>
        <v>-4</v>
      </c>
      <c r="M222" s="4" t="n">
        <f aca="false">K222*L222</f>
        <v>-33887.72</v>
      </c>
    </row>
    <row r="223" s="18" customFormat="true" ht="13.6" hidden="false" customHeight="true" outlineLevel="0" collapsed="false">
      <c r="A223" s="1"/>
      <c r="B223" s="9" t="s">
        <v>515</v>
      </c>
      <c r="C223" s="10" t="s">
        <v>516</v>
      </c>
      <c r="D223" s="11" t="s">
        <v>517</v>
      </c>
      <c r="E223" s="11" t="s">
        <v>139</v>
      </c>
      <c r="F223" s="12" t="s">
        <v>381</v>
      </c>
      <c r="G223" s="12" t="n">
        <v>45439</v>
      </c>
      <c r="H223" s="12" t="n">
        <f aca="false">G223+30</f>
        <v>45469</v>
      </c>
      <c r="I223" s="10" t="n">
        <v>510</v>
      </c>
      <c r="J223" s="13" t="n">
        <v>45467</v>
      </c>
      <c r="K223" s="14" t="n">
        <v>25884.3</v>
      </c>
      <c r="L223" s="15" t="n">
        <f aca="false">H223-J223</f>
        <v>2</v>
      </c>
      <c r="M223" s="4" t="n">
        <f aca="false">K223*L223</f>
        <v>51768.6</v>
      </c>
    </row>
    <row r="224" s="18" customFormat="true" ht="13.6" hidden="false" customHeight="true" outlineLevel="0" collapsed="false">
      <c r="A224" s="1"/>
      <c r="B224" s="9" t="s">
        <v>31</v>
      </c>
      <c r="C224" s="10" t="s">
        <v>16</v>
      </c>
      <c r="D224" s="11" t="s">
        <v>517</v>
      </c>
      <c r="E224" s="11" t="s">
        <v>139</v>
      </c>
      <c r="F224" s="12" t="s">
        <v>381</v>
      </c>
      <c r="G224" s="12" t="n">
        <v>45439</v>
      </c>
      <c r="H224" s="12" t="n">
        <f aca="false">G224+30</f>
        <v>45469</v>
      </c>
      <c r="I224" s="10" t="n">
        <v>511</v>
      </c>
      <c r="J224" s="13" t="n">
        <v>45464</v>
      </c>
      <c r="K224" s="14" t="n">
        <v>5694.55</v>
      </c>
      <c r="L224" s="15" t="n">
        <f aca="false">H224-J224</f>
        <v>5</v>
      </c>
      <c r="M224" s="4" t="n">
        <f aca="false">K224*L224</f>
        <v>28472.75</v>
      </c>
    </row>
    <row r="225" s="18" customFormat="true" ht="13.6" hidden="false" customHeight="true" outlineLevel="0" collapsed="false">
      <c r="A225" s="1"/>
      <c r="B225" s="9" t="s">
        <v>518</v>
      </c>
      <c r="C225" s="10" t="s">
        <v>519</v>
      </c>
      <c r="D225" s="11" t="s">
        <v>520</v>
      </c>
      <c r="E225" s="11" t="s">
        <v>43</v>
      </c>
      <c r="F225" s="12" t="s">
        <v>521</v>
      </c>
      <c r="G225" s="12" t="n">
        <v>45442</v>
      </c>
      <c r="H225" s="12" t="n">
        <f aca="false">G225+30</f>
        <v>45472</v>
      </c>
      <c r="I225" s="10" t="n">
        <v>512</v>
      </c>
      <c r="J225" s="13" t="n">
        <v>45467</v>
      </c>
      <c r="K225" s="14" t="n">
        <v>12964.97</v>
      </c>
      <c r="L225" s="15" t="n">
        <f aca="false">H225-J225</f>
        <v>5</v>
      </c>
      <c r="M225" s="4" t="n">
        <f aca="false">K225*L225</f>
        <v>64824.85</v>
      </c>
    </row>
    <row r="226" s="18" customFormat="true" ht="13.6" hidden="false" customHeight="true" outlineLevel="0" collapsed="false">
      <c r="A226" s="1"/>
      <c r="B226" s="9" t="s">
        <v>522</v>
      </c>
      <c r="C226" s="10" t="s">
        <v>16</v>
      </c>
      <c r="D226" s="11" t="s">
        <v>520</v>
      </c>
      <c r="E226" s="11" t="s">
        <v>43</v>
      </c>
      <c r="F226" s="12" t="s">
        <v>521</v>
      </c>
      <c r="G226" s="12" t="n">
        <v>45442</v>
      </c>
      <c r="H226" s="12" t="n">
        <f aca="false">G226+30</f>
        <v>45472</v>
      </c>
      <c r="I226" s="10" t="n">
        <v>513</v>
      </c>
      <c r="J226" s="13" t="n">
        <v>45464</v>
      </c>
      <c r="K226" s="14" t="n">
        <v>2320.15</v>
      </c>
      <c r="L226" s="15" t="n">
        <f aca="false">H226-J226</f>
        <v>8</v>
      </c>
      <c r="M226" s="4" t="n">
        <f aca="false">K226*L226</f>
        <v>18561.2</v>
      </c>
    </row>
    <row r="227" s="18" customFormat="true" ht="13.6" hidden="false" customHeight="true" outlineLevel="0" collapsed="false">
      <c r="A227" s="1"/>
      <c r="B227" s="9" t="s">
        <v>523</v>
      </c>
      <c r="C227" s="10" t="s">
        <v>524</v>
      </c>
      <c r="D227" s="11" t="s">
        <v>525</v>
      </c>
      <c r="E227" s="11" t="s">
        <v>212</v>
      </c>
      <c r="F227" s="12" t="s">
        <v>526</v>
      </c>
      <c r="G227" s="12" t="n">
        <v>45442</v>
      </c>
      <c r="H227" s="12" t="n">
        <f aca="false">G227+30</f>
        <v>45472</v>
      </c>
      <c r="I227" s="10" t="n">
        <v>514</v>
      </c>
      <c r="J227" s="13" t="n">
        <v>45467</v>
      </c>
      <c r="K227" s="14" t="n">
        <v>6032.38</v>
      </c>
      <c r="L227" s="15" t="n">
        <f aca="false">H227-J227</f>
        <v>5</v>
      </c>
      <c r="M227" s="4" t="n">
        <f aca="false">K227*L227</f>
        <v>30161.9</v>
      </c>
    </row>
    <row r="228" s="18" customFormat="true" ht="13.6" hidden="false" customHeight="true" outlineLevel="0" collapsed="false">
      <c r="A228" s="1"/>
      <c r="B228" s="9" t="s">
        <v>527</v>
      </c>
      <c r="C228" s="10" t="s">
        <v>528</v>
      </c>
      <c r="D228" s="11" t="s">
        <v>529</v>
      </c>
      <c r="E228" s="11" t="s">
        <v>43</v>
      </c>
      <c r="F228" s="12" t="s">
        <v>292</v>
      </c>
      <c r="G228" s="12" t="n">
        <v>45442</v>
      </c>
      <c r="H228" s="12" t="n">
        <f aca="false">G228+30</f>
        <v>45472</v>
      </c>
      <c r="I228" s="10" t="n">
        <v>515</v>
      </c>
      <c r="J228" s="13" t="n">
        <v>45467</v>
      </c>
      <c r="K228" s="14" t="n">
        <v>972.96</v>
      </c>
      <c r="L228" s="15" t="n">
        <f aca="false">H228-J228</f>
        <v>5</v>
      </c>
      <c r="M228" s="4" t="n">
        <f aca="false">K228*L228</f>
        <v>4864.8</v>
      </c>
    </row>
    <row r="229" s="18" customFormat="true" ht="13.6" hidden="false" customHeight="true" outlineLevel="0" collapsed="false">
      <c r="A229" s="1"/>
      <c r="B229" s="9" t="s">
        <v>31</v>
      </c>
      <c r="C229" s="10" t="s">
        <v>530</v>
      </c>
      <c r="D229" s="11" t="s">
        <v>531</v>
      </c>
      <c r="E229" s="11" t="s">
        <v>156</v>
      </c>
      <c r="F229" s="12" t="s">
        <v>456</v>
      </c>
      <c r="G229" s="12" t="n">
        <v>45450</v>
      </c>
      <c r="H229" s="12" t="n">
        <f aca="false">G229+30</f>
        <v>45480</v>
      </c>
      <c r="I229" s="10" t="n">
        <v>516</v>
      </c>
      <c r="J229" s="13" t="n">
        <v>45467</v>
      </c>
      <c r="K229" s="14" t="n">
        <v>389.19</v>
      </c>
      <c r="L229" s="15" t="n">
        <f aca="false">H229-J229</f>
        <v>13</v>
      </c>
      <c r="M229" s="4" t="n">
        <f aca="false">K229*L229</f>
        <v>5059.47</v>
      </c>
    </row>
    <row r="230" s="18" customFormat="true" ht="13.6" hidden="false" customHeight="true" outlineLevel="0" collapsed="false">
      <c r="A230" s="1"/>
      <c r="B230" s="9" t="s">
        <v>532</v>
      </c>
      <c r="C230" s="10" t="s">
        <v>533</v>
      </c>
      <c r="D230" s="11" t="s">
        <v>534</v>
      </c>
      <c r="E230" s="11" t="s">
        <v>212</v>
      </c>
      <c r="F230" s="12" t="s">
        <v>535</v>
      </c>
      <c r="G230" s="12" t="n">
        <v>45450</v>
      </c>
      <c r="H230" s="12" t="n">
        <f aca="false">G230+30</f>
        <v>45480</v>
      </c>
      <c r="I230" s="10" t="n">
        <v>517</v>
      </c>
      <c r="J230" s="13" t="n">
        <v>45467</v>
      </c>
      <c r="K230" s="14" t="n">
        <v>84718.67</v>
      </c>
      <c r="L230" s="15" t="n">
        <f aca="false">H230-J230</f>
        <v>13</v>
      </c>
      <c r="M230" s="4" t="n">
        <f aca="false">K230*L230</f>
        <v>1101342.71</v>
      </c>
    </row>
    <row r="231" s="18" customFormat="true" ht="13.6" hidden="false" customHeight="true" outlineLevel="0" collapsed="false">
      <c r="A231" s="1"/>
      <c r="B231" s="9" t="s">
        <v>11</v>
      </c>
      <c r="C231" s="10" t="s">
        <v>16</v>
      </c>
      <c r="D231" s="11" t="s">
        <v>534</v>
      </c>
      <c r="E231" s="11" t="s">
        <v>212</v>
      </c>
      <c r="F231" s="12" t="s">
        <v>535</v>
      </c>
      <c r="G231" s="12" t="n">
        <v>45450</v>
      </c>
      <c r="H231" s="12" t="n">
        <f aca="false">G231+30</f>
        <v>45480</v>
      </c>
      <c r="I231" s="10" t="n">
        <v>518</v>
      </c>
      <c r="J231" s="13" t="n">
        <v>45464</v>
      </c>
      <c r="K231" s="14" t="n">
        <v>18638.11</v>
      </c>
      <c r="L231" s="15" t="n">
        <f aca="false">H231-J231</f>
        <v>16</v>
      </c>
      <c r="M231" s="4" t="n">
        <f aca="false">K231*L231</f>
        <v>298209.76</v>
      </c>
    </row>
    <row r="232" s="18" customFormat="true" ht="13.6" hidden="false" customHeight="true" outlineLevel="0" collapsed="false">
      <c r="A232" s="1"/>
      <c r="B232" s="9" t="s">
        <v>536</v>
      </c>
      <c r="C232" s="10" t="s">
        <v>537</v>
      </c>
      <c r="D232" s="11" t="s">
        <v>538</v>
      </c>
      <c r="E232" s="11" t="s">
        <v>34</v>
      </c>
      <c r="F232" s="12" t="s">
        <v>539</v>
      </c>
      <c r="G232" s="12" t="n">
        <v>45428</v>
      </c>
      <c r="H232" s="12" t="n">
        <f aca="false">G232+30</f>
        <v>45458</v>
      </c>
      <c r="I232" s="10" t="n">
        <v>519</v>
      </c>
      <c r="J232" s="13" t="n">
        <v>45467</v>
      </c>
      <c r="K232" s="14" t="n">
        <v>2746.13</v>
      </c>
      <c r="L232" s="15" t="n">
        <f aca="false">H232-J232</f>
        <v>-9</v>
      </c>
      <c r="M232" s="4" t="n">
        <f aca="false">K232*L232</f>
        <v>-24715.17</v>
      </c>
    </row>
    <row r="233" s="18" customFormat="true" ht="13.6" hidden="false" customHeight="true" outlineLevel="0" collapsed="false">
      <c r="A233" s="1"/>
      <c r="B233" s="9" t="s">
        <v>31</v>
      </c>
      <c r="C233" s="10" t="s">
        <v>16</v>
      </c>
      <c r="D233" s="11" t="s">
        <v>538</v>
      </c>
      <c r="E233" s="11" t="s">
        <v>34</v>
      </c>
      <c r="F233" s="12" t="s">
        <v>539</v>
      </c>
      <c r="G233" s="12" t="n">
        <v>45428</v>
      </c>
      <c r="H233" s="12" t="n">
        <f aca="false">G233+30</f>
        <v>45458</v>
      </c>
      <c r="I233" s="10" t="n">
        <v>520</v>
      </c>
      <c r="J233" s="13" t="n">
        <v>45464</v>
      </c>
      <c r="K233" s="14" t="n">
        <v>513.87</v>
      </c>
      <c r="L233" s="15" t="n">
        <f aca="false">H233-J233</f>
        <v>-6</v>
      </c>
      <c r="M233" s="4" t="n">
        <f aca="false">K233*L233</f>
        <v>-3083.22</v>
      </c>
    </row>
    <row r="234" s="18" customFormat="true" ht="13.6" hidden="false" customHeight="true" outlineLevel="0" collapsed="false">
      <c r="A234" s="1"/>
      <c r="B234" s="9" t="s">
        <v>540</v>
      </c>
      <c r="C234" s="10" t="s">
        <v>541</v>
      </c>
      <c r="D234" s="11" t="s">
        <v>542</v>
      </c>
      <c r="E234" s="11" t="s">
        <v>189</v>
      </c>
      <c r="F234" s="12" t="s">
        <v>543</v>
      </c>
      <c r="G234" s="12" t="n">
        <v>45428</v>
      </c>
      <c r="H234" s="12" t="n">
        <f aca="false">G234+30</f>
        <v>45458</v>
      </c>
      <c r="I234" s="10" t="n">
        <v>521</v>
      </c>
      <c r="J234" s="13" t="n">
        <v>45467</v>
      </c>
      <c r="K234" s="14" t="n">
        <v>1482.91</v>
      </c>
      <c r="L234" s="15" t="n">
        <f aca="false">H234-J234</f>
        <v>-9</v>
      </c>
      <c r="M234" s="4" t="n">
        <f aca="false">K234*L234</f>
        <v>-13346.19</v>
      </c>
    </row>
    <row r="235" s="18" customFormat="true" ht="13.6" hidden="false" customHeight="true" outlineLevel="0" collapsed="false">
      <c r="A235" s="1"/>
      <c r="B235" s="9" t="s">
        <v>11</v>
      </c>
      <c r="C235" s="10" t="s">
        <v>16</v>
      </c>
      <c r="D235" s="11" t="s">
        <v>542</v>
      </c>
      <c r="E235" s="11" t="s">
        <v>189</v>
      </c>
      <c r="F235" s="12" t="s">
        <v>543</v>
      </c>
      <c r="G235" s="12" t="n">
        <v>45428</v>
      </c>
      <c r="H235" s="12" t="n">
        <f aca="false">G235+30</f>
        <v>45458</v>
      </c>
      <c r="I235" s="10" t="n">
        <v>522</v>
      </c>
      <c r="J235" s="13" t="n">
        <v>45464</v>
      </c>
      <c r="K235" s="14" t="n">
        <v>277.49</v>
      </c>
      <c r="L235" s="15" t="n">
        <f aca="false">H235-J235</f>
        <v>-6</v>
      </c>
      <c r="M235" s="4" t="n">
        <f aca="false">K235*L235</f>
        <v>-1664.94</v>
      </c>
    </row>
    <row r="236" s="18" customFormat="true" ht="13.6" hidden="false" customHeight="true" outlineLevel="0" collapsed="false">
      <c r="A236" s="1"/>
      <c r="B236" s="9" t="s">
        <v>544</v>
      </c>
      <c r="C236" s="10" t="s">
        <v>545</v>
      </c>
      <c r="D236" s="11" t="s">
        <v>546</v>
      </c>
      <c r="E236" s="11" t="s">
        <v>139</v>
      </c>
      <c r="F236" s="12" t="s">
        <v>547</v>
      </c>
      <c r="G236" s="12" t="n">
        <v>45428</v>
      </c>
      <c r="H236" s="12" t="n">
        <f aca="false">G236+30</f>
        <v>45458</v>
      </c>
      <c r="I236" s="10" t="n">
        <v>523</v>
      </c>
      <c r="J236" s="13" t="n">
        <v>45467</v>
      </c>
      <c r="K236" s="14" t="n">
        <v>427.53</v>
      </c>
      <c r="L236" s="15" t="n">
        <f aca="false">H236-J236</f>
        <v>-9</v>
      </c>
      <c r="M236" s="4" t="n">
        <f aca="false">K236*L236</f>
        <v>-3847.77</v>
      </c>
    </row>
    <row r="237" s="18" customFormat="true" ht="13.6" hidden="false" customHeight="true" outlineLevel="0" collapsed="false">
      <c r="A237" s="1"/>
      <c r="B237" s="9" t="s">
        <v>548</v>
      </c>
      <c r="C237" s="10" t="s">
        <v>549</v>
      </c>
      <c r="D237" s="11" t="s">
        <v>550</v>
      </c>
      <c r="E237" s="11" t="s">
        <v>212</v>
      </c>
      <c r="F237" s="12" t="s">
        <v>551</v>
      </c>
      <c r="G237" s="12" t="n">
        <v>45397</v>
      </c>
      <c r="H237" s="12" t="n">
        <f aca="false">G237+30</f>
        <v>45427</v>
      </c>
      <c r="I237" s="10" t="n">
        <v>524</v>
      </c>
      <c r="J237" s="13" t="n">
        <v>45467</v>
      </c>
      <c r="K237" s="14" t="n">
        <v>2000</v>
      </c>
      <c r="L237" s="15" t="n">
        <f aca="false">H237-J237</f>
        <v>-40</v>
      </c>
      <c r="M237" s="4" t="n">
        <f aca="false">K237*L237</f>
        <v>-80000</v>
      </c>
    </row>
    <row r="238" s="18" customFormat="true" ht="13.6" hidden="false" customHeight="true" outlineLevel="0" collapsed="false">
      <c r="A238" s="1"/>
      <c r="B238" s="9" t="s">
        <v>31</v>
      </c>
      <c r="C238" s="10" t="s">
        <v>16</v>
      </c>
      <c r="D238" s="11" t="s">
        <v>550</v>
      </c>
      <c r="E238" s="11" t="s">
        <v>212</v>
      </c>
      <c r="F238" s="12" t="s">
        <v>551</v>
      </c>
      <c r="G238" s="12" t="n">
        <v>45397</v>
      </c>
      <c r="H238" s="12" t="n">
        <f aca="false">G238+30</f>
        <v>45427</v>
      </c>
      <c r="I238" s="10" t="n">
        <v>525</v>
      </c>
      <c r="J238" s="13" t="n">
        <v>45464</v>
      </c>
      <c r="K238" s="14" t="n">
        <v>440</v>
      </c>
      <c r="L238" s="15" t="n">
        <f aca="false">H238-J238</f>
        <v>-37</v>
      </c>
      <c r="M238" s="4" t="n">
        <f aca="false">K238*L238</f>
        <v>-16280</v>
      </c>
    </row>
    <row r="239" s="18" customFormat="true" ht="13.6" hidden="false" customHeight="true" outlineLevel="0" collapsed="false">
      <c r="A239" s="1"/>
      <c r="B239" s="9" t="s">
        <v>552</v>
      </c>
      <c r="C239" s="10" t="s">
        <v>12</v>
      </c>
      <c r="D239" s="11" t="s">
        <v>553</v>
      </c>
      <c r="E239" s="11" t="s">
        <v>554</v>
      </c>
      <c r="F239" s="12" t="s">
        <v>555</v>
      </c>
      <c r="G239" s="12" t="n">
        <v>45463</v>
      </c>
      <c r="H239" s="12" t="n">
        <f aca="false">G239+30</f>
        <v>45493</v>
      </c>
      <c r="I239" s="10" t="n">
        <v>526</v>
      </c>
      <c r="J239" s="13" t="n">
        <v>45467</v>
      </c>
      <c r="K239" s="14" t="n">
        <v>6996.49</v>
      </c>
      <c r="L239" s="15" t="n">
        <f aca="false">H239-J239</f>
        <v>26</v>
      </c>
      <c r="M239" s="4" t="n">
        <f aca="false">K239*L239</f>
        <v>181908.74</v>
      </c>
    </row>
    <row r="240" s="18" customFormat="true" ht="13.6" hidden="false" customHeight="true" outlineLevel="0" collapsed="false">
      <c r="A240" s="1"/>
      <c r="B240" s="9" t="s">
        <v>11</v>
      </c>
      <c r="C240" s="10" t="s">
        <v>16</v>
      </c>
      <c r="D240" s="11" t="s">
        <v>553</v>
      </c>
      <c r="E240" s="11" t="s">
        <v>554</v>
      </c>
      <c r="F240" s="12" t="s">
        <v>555</v>
      </c>
      <c r="G240" s="12" t="n">
        <v>45463</v>
      </c>
      <c r="H240" s="12" t="n">
        <f aca="false">G240+30</f>
        <v>45493</v>
      </c>
      <c r="I240" s="10" t="n">
        <v>527</v>
      </c>
      <c r="J240" s="13" t="n">
        <v>45464</v>
      </c>
      <c r="K240" s="14" t="n">
        <v>833.4</v>
      </c>
      <c r="L240" s="15" t="n">
        <f aca="false">H240-J240</f>
        <v>29</v>
      </c>
      <c r="M240" s="4" t="n">
        <f aca="false">K240*L240</f>
        <v>24168.6</v>
      </c>
    </row>
    <row r="241" s="18" customFormat="true" ht="13.6" hidden="false" customHeight="true" outlineLevel="0" collapsed="false">
      <c r="A241" s="1"/>
      <c r="B241" s="9" t="s">
        <v>556</v>
      </c>
      <c r="C241" s="10" t="s">
        <v>65</v>
      </c>
      <c r="D241" s="11" t="s">
        <v>557</v>
      </c>
      <c r="E241" s="11" t="s">
        <v>415</v>
      </c>
      <c r="F241" s="12" t="s">
        <v>558</v>
      </c>
      <c r="G241" s="12" t="n">
        <v>45467</v>
      </c>
      <c r="H241" s="12" t="n">
        <f aca="false">G241+30</f>
        <v>45497</v>
      </c>
      <c r="I241" s="10" t="n">
        <v>528</v>
      </c>
      <c r="J241" s="13" t="n">
        <v>45469</v>
      </c>
      <c r="K241" s="14" t="n">
        <v>207008.63</v>
      </c>
      <c r="L241" s="15" t="n">
        <f aca="false">H241-J241</f>
        <v>28</v>
      </c>
      <c r="M241" s="4" t="n">
        <f aca="false">K241*L241</f>
        <v>5796241.64</v>
      </c>
    </row>
    <row r="242" s="18" customFormat="true" ht="13.6" hidden="false" customHeight="true" outlineLevel="0" collapsed="false">
      <c r="A242" s="1"/>
      <c r="B242" s="9" t="s">
        <v>11</v>
      </c>
      <c r="C242" s="10" t="s">
        <v>16</v>
      </c>
      <c r="D242" s="11" t="s">
        <v>557</v>
      </c>
      <c r="E242" s="11" t="s">
        <v>415</v>
      </c>
      <c r="F242" s="12" t="s">
        <v>558</v>
      </c>
      <c r="G242" s="12" t="n">
        <v>45467</v>
      </c>
      <c r="H242" s="12" t="n">
        <f aca="false">G242+30</f>
        <v>45497</v>
      </c>
      <c r="I242" s="10" t="n">
        <v>529</v>
      </c>
      <c r="J242" s="13" t="n">
        <v>45468</v>
      </c>
      <c r="K242" s="14" t="n">
        <v>45541.9</v>
      </c>
      <c r="L242" s="15" t="n">
        <f aca="false">H242-J242</f>
        <v>29</v>
      </c>
      <c r="M242" s="4" t="n">
        <f aca="false">K242*L242</f>
        <v>1320715.1</v>
      </c>
    </row>
    <row r="243" s="18" customFormat="true" ht="13.6" hidden="false" customHeight="true" outlineLevel="0" collapsed="false">
      <c r="A243" s="1"/>
      <c r="B243" s="1"/>
      <c r="C243" s="10" t="s">
        <v>559</v>
      </c>
      <c r="D243" s="11" t="s">
        <v>560</v>
      </c>
      <c r="E243" s="11" t="s">
        <v>131</v>
      </c>
      <c r="F243" s="12" t="s">
        <v>561</v>
      </c>
      <c r="G243" s="12" t="n">
        <v>45467</v>
      </c>
      <c r="H243" s="12" t="n">
        <f aca="false">G243+30</f>
        <v>45497</v>
      </c>
      <c r="I243" s="10" t="n">
        <v>530</v>
      </c>
      <c r="J243" s="13" t="n">
        <v>45469</v>
      </c>
      <c r="K243" s="14" t="n">
        <v>2004</v>
      </c>
      <c r="L243" s="15" t="n">
        <f aca="false">H243-J243</f>
        <v>28</v>
      </c>
      <c r="M243" s="4" t="n">
        <f aca="false">K243*L243</f>
        <v>56112</v>
      </c>
    </row>
    <row r="244" s="18" customFormat="true" ht="13.6" hidden="false" customHeight="true" outlineLevel="0" collapsed="false">
      <c r="A244" s="1"/>
      <c r="B244" s="1"/>
      <c r="C244" s="10" t="s">
        <v>16</v>
      </c>
      <c r="D244" s="11" t="s">
        <v>560</v>
      </c>
      <c r="E244" s="11" t="s">
        <v>131</v>
      </c>
      <c r="F244" s="12" t="s">
        <v>561</v>
      </c>
      <c r="G244" s="12" t="n">
        <v>45467</v>
      </c>
      <c r="H244" s="12" t="n">
        <f aca="false">G244+30</f>
        <v>45497</v>
      </c>
      <c r="I244" s="10" t="n">
        <v>531</v>
      </c>
      <c r="J244" s="13" t="n">
        <v>45468</v>
      </c>
      <c r="K244" s="14" t="n">
        <v>375</v>
      </c>
      <c r="L244" s="15" t="n">
        <f aca="false">H244-J244</f>
        <v>29</v>
      </c>
      <c r="M244" s="4" t="n">
        <f aca="false">K244*L244</f>
        <v>10875</v>
      </c>
    </row>
    <row r="245" s="18" customFormat="true" ht="13.6" hidden="false" customHeight="true" outlineLevel="0" collapsed="false">
      <c r="A245" s="1"/>
      <c r="B245" s="1"/>
      <c r="C245" s="10" t="s">
        <v>562</v>
      </c>
      <c r="D245" s="11" t="s">
        <v>563</v>
      </c>
      <c r="E245" s="11" t="s">
        <v>287</v>
      </c>
      <c r="F245" s="12" t="s">
        <v>430</v>
      </c>
      <c r="G245" s="12" t="n">
        <v>45448</v>
      </c>
      <c r="H245" s="12" t="n">
        <f aca="false">G245+30</f>
        <v>45478</v>
      </c>
      <c r="I245" s="10" t="n">
        <v>532</v>
      </c>
      <c r="J245" s="13" t="n">
        <v>45469</v>
      </c>
      <c r="K245" s="14" t="n">
        <v>103922.04</v>
      </c>
      <c r="L245" s="15" t="n">
        <f aca="false">H245-J245</f>
        <v>9</v>
      </c>
      <c r="M245" s="4" t="n">
        <f aca="false">K245*L245</f>
        <v>935298.36</v>
      </c>
    </row>
    <row r="246" s="18" customFormat="true" ht="13.6" hidden="false" customHeight="true" outlineLevel="0" collapsed="false">
      <c r="A246" s="1"/>
      <c r="B246" s="1"/>
      <c r="C246" s="10" t="s">
        <v>16</v>
      </c>
      <c r="D246" s="11" t="s">
        <v>563</v>
      </c>
      <c r="E246" s="11" t="s">
        <v>287</v>
      </c>
      <c r="F246" s="12" t="s">
        <v>430</v>
      </c>
      <c r="G246" s="12" t="n">
        <v>45448</v>
      </c>
      <c r="H246" s="12" t="n">
        <f aca="false">G246+30</f>
        <v>45478</v>
      </c>
      <c r="I246" s="10" t="n">
        <v>533</v>
      </c>
      <c r="J246" s="13" t="n">
        <v>45468</v>
      </c>
      <c r="K246" s="14" t="n">
        <v>22862.85</v>
      </c>
      <c r="L246" s="15" t="n">
        <f aca="false">H246-J246</f>
        <v>10</v>
      </c>
      <c r="M246" s="4" t="n">
        <f aca="false">K246*L246</f>
        <v>228628.5</v>
      </c>
    </row>
    <row r="247" s="18" customFormat="true" ht="13.6" hidden="false" customHeight="true" outlineLevel="0" collapsed="false">
      <c r="A247" s="1"/>
      <c r="B247" s="1"/>
      <c r="C247" s="10" t="s">
        <v>318</v>
      </c>
      <c r="D247" s="11" t="s">
        <v>564</v>
      </c>
      <c r="E247" s="11" t="s">
        <v>565</v>
      </c>
      <c r="F247" s="12" t="s">
        <v>321</v>
      </c>
      <c r="G247" s="12" t="n">
        <v>45315</v>
      </c>
      <c r="H247" s="12" t="n">
        <f aca="false">G247+30</f>
        <v>45345</v>
      </c>
      <c r="I247" s="10" t="n">
        <v>534</v>
      </c>
      <c r="J247" s="13" t="n">
        <v>45469</v>
      </c>
      <c r="K247" s="14" t="n">
        <v>653.5</v>
      </c>
      <c r="L247" s="15" t="n">
        <f aca="false">H247-J247</f>
        <v>-124</v>
      </c>
      <c r="M247" s="4" t="n">
        <f aca="false">K247*L247</f>
        <v>-81034</v>
      </c>
    </row>
    <row r="248" s="18" customFormat="true" ht="13.6" hidden="false" customHeight="true" outlineLevel="0" collapsed="false">
      <c r="A248" s="1"/>
      <c r="B248" s="1"/>
      <c r="C248" s="10" t="s">
        <v>16</v>
      </c>
      <c r="D248" s="11" t="s">
        <v>564</v>
      </c>
      <c r="E248" s="11" t="s">
        <v>565</v>
      </c>
      <c r="F248" s="12" t="s">
        <v>321</v>
      </c>
      <c r="G248" s="12" t="n">
        <v>45315</v>
      </c>
      <c r="H248" s="12" t="n">
        <f aca="false">G248+30</f>
        <v>45345</v>
      </c>
      <c r="I248" s="10" t="n">
        <v>535</v>
      </c>
      <c r="J248" s="13" t="n">
        <v>45468</v>
      </c>
      <c r="K248" s="14" t="n">
        <v>143.77</v>
      </c>
      <c r="L248" s="15" t="n">
        <f aca="false">H248-J248</f>
        <v>-123</v>
      </c>
      <c r="M248" s="4" t="n">
        <f aca="false">K248*L248</f>
        <v>-17683.71</v>
      </c>
    </row>
    <row r="249" s="18" customFormat="true" ht="13.6" hidden="false" customHeight="true" outlineLevel="0" collapsed="false">
      <c r="A249" s="1"/>
      <c r="B249" s="1"/>
      <c r="C249" s="10" t="s">
        <v>566</v>
      </c>
      <c r="D249" s="11" t="s">
        <v>567</v>
      </c>
      <c r="E249" s="11" t="s">
        <v>568</v>
      </c>
      <c r="F249" s="12" t="s">
        <v>569</v>
      </c>
      <c r="G249" s="12" t="n">
        <v>45331</v>
      </c>
      <c r="H249" s="12" t="n">
        <f aca="false">G249+30</f>
        <v>45361</v>
      </c>
      <c r="I249" s="10" t="n">
        <v>536</v>
      </c>
      <c r="J249" s="13" t="n">
        <v>45469</v>
      </c>
      <c r="K249" s="14" t="n">
        <v>1120</v>
      </c>
      <c r="L249" s="15" t="n">
        <f aca="false">H249-J249</f>
        <v>-108</v>
      </c>
      <c r="M249" s="4" t="n">
        <f aca="false">K249*L249</f>
        <v>-120960</v>
      </c>
    </row>
    <row r="250" s="18" customFormat="true" ht="13.6" hidden="false" customHeight="true" outlineLevel="0" collapsed="false">
      <c r="A250" s="1"/>
      <c r="B250" s="1"/>
      <c r="C250" s="10" t="s">
        <v>16</v>
      </c>
      <c r="D250" s="11" t="s">
        <v>567</v>
      </c>
      <c r="E250" s="11" t="s">
        <v>568</v>
      </c>
      <c r="F250" s="12" t="s">
        <v>569</v>
      </c>
      <c r="G250" s="12" t="n">
        <v>45331</v>
      </c>
      <c r="H250" s="12" t="n">
        <f aca="false">G250+30</f>
        <v>45361</v>
      </c>
      <c r="I250" s="10" t="n">
        <v>537</v>
      </c>
      <c r="J250" s="13" t="n">
        <v>45468</v>
      </c>
      <c r="K250" s="14" t="n">
        <v>246.4</v>
      </c>
      <c r="L250" s="15" t="n">
        <f aca="false">H250-J250</f>
        <v>-107</v>
      </c>
      <c r="M250" s="4" t="n">
        <f aca="false">K250*L250</f>
        <v>-26364.8</v>
      </c>
    </row>
    <row r="251" s="18" customFormat="true" ht="13.6" hidden="false" customHeight="true" outlineLevel="0" collapsed="false">
      <c r="A251" s="1"/>
      <c r="B251" s="1"/>
      <c r="C251" s="10" t="s">
        <v>570</v>
      </c>
      <c r="D251" s="11" t="s">
        <v>571</v>
      </c>
      <c r="E251" s="11" t="s">
        <v>49</v>
      </c>
      <c r="F251" s="12" t="s">
        <v>572</v>
      </c>
      <c r="G251" s="12" t="n">
        <v>45432</v>
      </c>
      <c r="H251" s="12" t="n">
        <f aca="false">G251+30</f>
        <v>45462</v>
      </c>
      <c r="I251" s="10" t="n">
        <v>538</v>
      </c>
      <c r="J251" s="13" t="n">
        <v>45469</v>
      </c>
      <c r="K251" s="14" t="n">
        <v>6680</v>
      </c>
      <c r="L251" s="15" t="n">
        <f aca="false">H251-J251</f>
        <v>-7</v>
      </c>
      <c r="M251" s="4" t="n">
        <f aca="false">K251*L251</f>
        <v>-46760</v>
      </c>
    </row>
    <row r="252" s="18" customFormat="true" ht="13.6" hidden="false" customHeight="true" outlineLevel="0" collapsed="false">
      <c r="A252" s="1"/>
      <c r="B252" s="1"/>
      <c r="C252" s="10" t="s">
        <v>16</v>
      </c>
      <c r="D252" s="11" t="s">
        <v>571</v>
      </c>
      <c r="E252" s="11" t="s">
        <v>49</v>
      </c>
      <c r="F252" s="12" t="s">
        <v>288</v>
      </c>
      <c r="G252" s="12" t="n">
        <v>45432</v>
      </c>
      <c r="H252" s="12" t="n">
        <f aca="false">G252+30</f>
        <v>45462</v>
      </c>
      <c r="I252" s="10" t="n">
        <v>539</v>
      </c>
      <c r="J252" s="13" t="n">
        <v>45468</v>
      </c>
      <c r="K252" s="14" t="n">
        <v>1250</v>
      </c>
      <c r="L252" s="15" t="n">
        <f aca="false">H252-J252</f>
        <v>-6</v>
      </c>
      <c r="M252" s="4" t="n">
        <f aca="false">K252*L252</f>
        <v>-7500</v>
      </c>
    </row>
    <row r="253" s="18" customFormat="true" ht="13.6" hidden="false" customHeight="true" outlineLevel="0" collapsed="false">
      <c r="A253" s="1"/>
      <c r="B253" s="1"/>
      <c r="C253" s="10" t="s">
        <v>573</v>
      </c>
      <c r="D253" s="11" t="s">
        <v>574</v>
      </c>
      <c r="E253" s="11" t="s">
        <v>575</v>
      </c>
      <c r="F253" s="12" t="n">
        <v>44560</v>
      </c>
      <c r="G253" s="12" t="n">
        <v>44585</v>
      </c>
      <c r="H253" s="12" t="n">
        <f aca="false">G253+30</f>
        <v>44615</v>
      </c>
      <c r="I253" s="10" t="n">
        <v>540</v>
      </c>
      <c r="J253" s="13" t="n">
        <v>45471</v>
      </c>
      <c r="K253" s="14" t="n">
        <v>3783.5</v>
      </c>
      <c r="L253" s="15" t="n">
        <f aca="false">H253-J253</f>
        <v>-856</v>
      </c>
      <c r="M253" s="4" t="n">
        <f aca="false">K253*L253</f>
        <v>-3238676</v>
      </c>
    </row>
    <row r="254" s="18" customFormat="true" ht="13.6" hidden="false" customHeight="true" outlineLevel="0" collapsed="false">
      <c r="A254" s="1"/>
      <c r="B254" s="1"/>
      <c r="C254" s="10" t="s">
        <v>16</v>
      </c>
      <c r="D254" s="11" t="s">
        <v>574</v>
      </c>
      <c r="E254" s="11" t="s">
        <v>575</v>
      </c>
      <c r="F254" s="12" t="n">
        <v>44560</v>
      </c>
      <c r="G254" s="12" t="n">
        <v>44585</v>
      </c>
      <c r="H254" s="12" t="n">
        <f aca="false">G254+30</f>
        <v>44615</v>
      </c>
      <c r="I254" s="10" t="n">
        <v>541</v>
      </c>
      <c r="J254" s="13" t="n">
        <v>45470</v>
      </c>
      <c r="K254" s="14" t="n">
        <v>700</v>
      </c>
      <c r="L254" s="15" t="n">
        <f aca="false">H254-J254</f>
        <v>-855</v>
      </c>
      <c r="M254" s="4" t="n">
        <f aca="false">K254*L254</f>
        <v>-598500</v>
      </c>
    </row>
    <row r="255" s="18" customFormat="true" ht="13.6" hidden="false" customHeight="true" outlineLevel="0" collapsed="false">
      <c r="A255" s="1"/>
      <c r="B255" s="1"/>
      <c r="C255" s="10" t="s">
        <v>84</v>
      </c>
      <c r="D255" s="11" t="s">
        <v>576</v>
      </c>
      <c r="E255" s="11" t="s">
        <v>34</v>
      </c>
      <c r="F255" s="12" t="s">
        <v>358</v>
      </c>
      <c r="G255" s="12" t="n">
        <v>45448</v>
      </c>
      <c r="H255" s="12" t="n">
        <f aca="false">G255+30</f>
        <v>45478</v>
      </c>
      <c r="I255" s="10" t="n">
        <v>543</v>
      </c>
      <c r="J255" s="13" t="n">
        <v>45471</v>
      </c>
      <c r="K255" s="14" t="n">
        <v>2447.27</v>
      </c>
      <c r="L255" s="15" t="n">
        <f aca="false">H255-J255</f>
        <v>7</v>
      </c>
      <c r="M255" s="4" t="n">
        <f aca="false">K255*L255</f>
        <v>17130.89</v>
      </c>
    </row>
    <row r="256" s="18" customFormat="true" ht="13.6" hidden="false" customHeight="true" outlineLevel="0" collapsed="false">
      <c r="A256" s="1"/>
      <c r="B256" s="1"/>
      <c r="C256" s="10" t="s">
        <v>577</v>
      </c>
      <c r="D256" s="11" t="s">
        <v>578</v>
      </c>
      <c r="E256" s="11" t="s">
        <v>43</v>
      </c>
      <c r="F256" s="12" t="s">
        <v>579</v>
      </c>
      <c r="G256" s="12" t="n">
        <v>45070</v>
      </c>
      <c r="H256" s="12" t="n">
        <f aca="false">G256+30</f>
        <v>45100</v>
      </c>
      <c r="I256" s="10" t="n">
        <v>545</v>
      </c>
      <c r="J256" s="13" t="n">
        <v>45471</v>
      </c>
      <c r="K256" s="14" t="n">
        <v>97261.37</v>
      </c>
      <c r="L256" s="15" t="n">
        <f aca="false">H256-J256</f>
        <v>-371</v>
      </c>
      <c r="M256" s="4" t="n">
        <f aca="false">K256*L256</f>
        <v>-36083968.27</v>
      </c>
    </row>
    <row r="257" s="18" customFormat="true" ht="13.6" hidden="false" customHeight="true" outlineLevel="0" collapsed="false">
      <c r="A257" s="1"/>
      <c r="B257" s="1"/>
      <c r="C257" s="10" t="s">
        <v>16</v>
      </c>
      <c r="D257" s="11" t="s">
        <v>578</v>
      </c>
      <c r="E257" s="11" t="s">
        <v>43</v>
      </c>
      <c r="F257" s="12" t="s">
        <v>579</v>
      </c>
      <c r="G257" s="12" t="n">
        <v>45070</v>
      </c>
      <c r="H257" s="12" t="n">
        <f aca="false">G257+30</f>
        <v>45100</v>
      </c>
      <c r="I257" s="10" t="n">
        <v>546</v>
      </c>
      <c r="J257" s="13" t="n">
        <v>45470</v>
      </c>
      <c r="K257" s="14" t="n">
        <v>21397.5</v>
      </c>
      <c r="L257" s="15" t="n">
        <f aca="false">H257-J257</f>
        <v>-370</v>
      </c>
      <c r="M257" s="4" t="n">
        <f aca="false">K257*L257</f>
        <v>-7917075</v>
      </c>
    </row>
    <row r="258" s="18" customFormat="true" ht="13.6" hidden="false" customHeight="true" outlineLevel="0" collapsed="false">
      <c r="A258" s="1"/>
      <c r="B258" s="1"/>
      <c r="C258" s="10" t="s">
        <v>145</v>
      </c>
      <c r="D258" s="11" t="s">
        <v>580</v>
      </c>
      <c r="E258" s="11" t="s">
        <v>71</v>
      </c>
      <c r="F258" s="12" t="s">
        <v>581</v>
      </c>
      <c r="G258" s="12" t="n">
        <v>45390</v>
      </c>
      <c r="H258" s="12" t="n">
        <f aca="false">G258+30</f>
        <v>45420</v>
      </c>
      <c r="I258" s="10" t="n">
        <v>547</v>
      </c>
      <c r="J258" s="13" t="n">
        <v>45471</v>
      </c>
      <c r="K258" s="14" t="n">
        <v>25528.14</v>
      </c>
      <c r="L258" s="15" t="n">
        <f aca="false">H258-J258</f>
        <v>-51</v>
      </c>
      <c r="M258" s="4" t="n">
        <f aca="false">K258*L258</f>
        <v>-1301935.14</v>
      </c>
    </row>
    <row r="259" s="18" customFormat="true" ht="13.6" hidden="false" customHeight="true" outlineLevel="0" collapsed="false">
      <c r="A259" s="1"/>
      <c r="B259" s="1"/>
      <c r="C259" s="10" t="s">
        <v>16</v>
      </c>
      <c r="D259" s="11" t="s">
        <v>580</v>
      </c>
      <c r="E259" s="11" t="s">
        <v>71</v>
      </c>
      <c r="F259" s="12" t="s">
        <v>581</v>
      </c>
      <c r="G259" s="12" t="n">
        <v>45390</v>
      </c>
      <c r="H259" s="12" t="n">
        <f aca="false">G259+30</f>
        <v>45420</v>
      </c>
      <c r="I259" s="10" t="n">
        <v>548</v>
      </c>
      <c r="J259" s="13" t="n">
        <v>45470</v>
      </c>
      <c r="K259" s="14" t="n">
        <v>4776.97</v>
      </c>
      <c r="L259" s="15" t="n">
        <f aca="false">H259-J259</f>
        <v>-50</v>
      </c>
      <c r="M259" s="4" t="n">
        <f aca="false">K259*L259</f>
        <v>-238848.5</v>
      </c>
    </row>
    <row r="260" s="18" customFormat="true" ht="13.6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9" t="n">
        <f aca="false">SUM(K3:K259)</f>
        <v>7609369.24</v>
      </c>
      <c r="L260" s="15"/>
      <c r="M260" s="19" t="n">
        <f aca="false">SUM(M3:M259)</f>
        <v>-3975383.2</v>
      </c>
    </row>
    <row r="261" s="18" customFormat="true" ht="13.6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0" t="s">
        <v>582</v>
      </c>
      <c r="M261" s="21" t="n">
        <f aca="false">M260/K260</f>
        <v>-0.522432684578203</v>
      </c>
    </row>
    <row r="262" s="18" customFormat="true" ht="12.8" hidden="false" customHeight="fals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="18" customFormat="true" ht="12.8" hidden="false" customHeight="fals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="18" customFormat="true" ht="12.8" hidden="false" customHeight="fals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="18" customFormat="true" ht="12.8" hidden="false" customHeight="fals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="18" customFormat="true" ht="12.8" hidden="false" customHeight="fals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="18" customFormat="true" ht="12.8" hidden="false" customHeight="fals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="18" customFormat="true" ht="12.8" hidden="false" customHeight="fals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="18" customFormat="true" ht="12.8" hidden="false" customHeight="fals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="18" customFormat="true" ht="12.8" hidden="false" customHeight="fals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="18" customFormat="true" ht="12.8" hidden="false" customHeight="fals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="18" customFormat="true" ht="12.8" hidden="false" customHeight="fals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="18" customFormat="true" ht="12.8" hidden="false" customHeight="fals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="18" customFormat="true" ht="12.8" hidden="false" customHeight="fals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="18" customFormat="true" ht="12.8" hidden="false" customHeight="fals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="18" customFormat="true" ht="12.8" hidden="false" customHeight="fals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="18" customFormat="true" ht="12.8" hidden="false" customHeight="fals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="18" customFormat="true" ht="12.8" hidden="false" customHeight="fals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="18" customFormat="true" ht="12.8" hidden="false" customHeight="fals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="18" customFormat="true" ht="12.8" hidden="false" customHeight="fals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="18" customFormat="true" ht="12.8" hidden="false" customHeight="fals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="18" customFormat="true" ht="12.8" hidden="false" customHeight="fals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="18" customFormat="true" ht="12.8" hidden="false" customHeight="fals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="18" customFormat="true" ht="12.8" hidden="false" customHeight="fals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="18" customFormat="true" ht="12.8" hidden="false" customHeight="fals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="18" customFormat="true" ht="12.8" hidden="false" customHeight="fals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="18" customFormat="true" ht="12.8" hidden="false" customHeight="fals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="18" customFormat="true" ht="12.8" hidden="false" customHeight="fals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="18" customFormat="true" ht="12.8" hidden="false" customHeight="fals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="18" customFormat="true" ht="12.8" hidden="false" customHeight="fals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="18" customFormat="true" ht="12.8" hidden="false" customHeight="fals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="18" customFormat="true" ht="12.8" hidden="false" customHeight="fals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="18" customFormat="true" ht="12.8" hidden="false" customHeight="fals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="18" customFormat="true" ht="12.8" hidden="false" customHeight="fals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="18" customFormat="true" ht="12.8" hidden="false" customHeight="fals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="18" customFormat="true" ht="12.8" hidden="false" customHeight="fals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="18" customFormat="true" ht="12.8" hidden="false" customHeight="fals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="18" customFormat="true" ht="12.8" hidden="false" customHeight="fals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="18" customFormat="true" ht="12.8" hidden="false" customHeight="fals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="18" customFormat="true" ht="12.8" hidden="false" customHeight="fals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="18" customFormat="true" ht="12.8" hidden="false" customHeight="fals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="18" customFormat="true" ht="12.8" hidden="false" customHeight="fals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="18" customFormat="true" ht="12.8" hidden="false" customHeight="fals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="18" customFormat="true" ht="12.8" hidden="false" customHeight="fals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="18" customFormat="true" ht="12.8" hidden="false" customHeight="fals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="18" customFormat="true" ht="12.8" hidden="false" customHeight="fals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="18" customFormat="true" ht="12.8" hidden="false" customHeight="fals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="18" customFormat="true" ht="12.8" hidden="false" customHeight="fals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="18" customFormat="true" ht="12.8" hidden="false" customHeight="fals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="18" customFormat="true" ht="12.8" hidden="false" customHeight="fals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="18" customFormat="true" ht="12.8" hidden="false" customHeight="fals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="18" customFormat="true" ht="12.8" hidden="false" customHeight="fals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="18" customFormat="true" ht="12.8" hidden="false" customHeight="fals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="18" customFormat="true" ht="12.8" hidden="false" customHeight="fals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="18" customFormat="true" ht="12.8" hidden="false" customHeight="fals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="18" customFormat="true" ht="12.8" hidden="false" customHeight="fals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="18" customFormat="true" ht="12.8" hidden="false" customHeight="fals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="18" customFormat="true" ht="12.8" hidden="false" customHeight="fals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="18" customFormat="true" ht="12.8" hidden="false" customHeight="fals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="18" customFormat="true" ht="12.8" hidden="false" customHeight="fals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="18" customFormat="true" ht="12.8" hidden="false" customHeight="fals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="18" customFormat="true" ht="12.8" hidden="false" customHeight="fals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="18" customFormat="true" ht="12.8" hidden="false" customHeight="fals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customFormat="false" ht="12.8" hidden="false" customHeight="false" outlineLevel="0" collapsed="false"/>
    <row r="325" customFormat="false" ht="12.8" hidden="false" customHeight="false" outlineLevel="0" collapsed="false"/>
    <row r="326" customFormat="false" ht="12.8" hidden="false" customHeight="false" outlineLevel="0" collapsed="false"/>
    <row r="327" customFormat="false" ht="12.8" hidden="false" customHeight="false" outlineLevel="0" collapsed="false"/>
    <row r="328" customFormat="false" ht="12.8" hidden="false" customHeight="false" outlineLevel="0" collapsed="false"/>
    <row r="329" customFormat="false" ht="12.8" hidden="false" customHeight="false" outlineLevel="0" collapsed="false"/>
    <row r="330" customFormat="false" ht="12.8" hidden="false" customHeight="false" outlineLevel="0" collapsed="false"/>
    <row r="331" customFormat="false" ht="12.8" hidden="false" customHeight="false" outlineLevel="0" collapsed="false"/>
    <row r="332" customFormat="false" ht="12.8" hidden="false" customHeight="false" outlineLevel="0" collapsed="false"/>
    <row r="333" customFormat="false" ht="12.8" hidden="false" customHeight="false" outlineLevel="0" collapsed="false"/>
    <row r="334" customFormat="false" ht="12.8" hidden="false" customHeight="false" outlineLevel="0" collapsed="false"/>
    <row r="335" customFormat="false" ht="12.8" hidden="false" customHeight="false" outlineLevel="0" collapsed="false"/>
    <row r="336" customFormat="false" ht="12.8" hidden="false" customHeight="false" outlineLevel="0" collapsed="false"/>
    <row r="337" customFormat="false" ht="12.8" hidden="false" customHeight="false" outlineLevel="0" collapsed="false"/>
    <row r="338" customFormat="false" ht="12.8" hidden="false" customHeight="false" outlineLevel="0" collapsed="false"/>
    <row r="339" customFormat="false" ht="12.8" hidden="false" customHeight="false" outlineLevel="0" collapsed="false"/>
    <row r="340" customFormat="false" ht="12.8" hidden="false" customHeight="false" outlineLevel="0" collapsed="false"/>
    <row r="341" customFormat="false" ht="12.8" hidden="false" customHeight="false" outlineLevel="0" collapsed="false"/>
    <row r="342" customFormat="false" ht="12.8" hidden="false" customHeight="false" outlineLevel="0" collapsed="false"/>
    <row r="343" customFormat="false" ht="12.8" hidden="false" customHeight="false" outlineLevel="0" collapsed="false"/>
    <row r="344" customFormat="false" ht="12.8" hidden="false" customHeight="false" outlineLevel="0" collapsed="false"/>
    <row r="345" customFormat="false" ht="12.8" hidden="false" customHeight="false" outlineLevel="0" collapsed="false"/>
    <row r="346" customFormat="false" ht="12.8" hidden="false" customHeight="false" outlineLevel="0" collapsed="false"/>
    <row r="347" customFormat="false" ht="12.8" hidden="false" customHeight="false" outlineLevel="0" collapsed="false"/>
    <row r="348" customFormat="false" ht="12.8" hidden="false" customHeight="false" outlineLevel="0" collapsed="false"/>
    <row r="349" customFormat="false" ht="12.8" hidden="false" customHeight="false" outlineLevel="0" collapsed="false"/>
    <row r="350" customFormat="false" ht="12.8" hidden="false" customHeight="false" outlineLevel="0" collapsed="false"/>
    <row r="351" customFormat="false" ht="12.8" hidden="false" customHeight="false" outlineLevel="0" collapsed="false"/>
    <row r="352" customFormat="false" ht="12.8" hidden="false" customHeight="false" outlineLevel="0" collapsed="false"/>
    <row r="353" customFormat="false" ht="12.8" hidden="false" customHeight="false" outlineLevel="0" collapsed="false"/>
    <row r="354" customFormat="false" ht="12.8" hidden="false" customHeight="false" outlineLevel="0" collapsed="false"/>
    <row r="355" customFormat="false" ht="12.8" hidden="false" customHeight="false" outlineLevel="0" collapsed="false"/>
    <row r="356" customFormat="false" ht="12.8" hidden="false" customHeight="false" outlineLevel="0" collapsed="false"/>
    <row r="357" customFormat="false" ht="12.8" hidden="false" customHeight="false" outlineLevel="0" collapsed="false"/>
    <row r="358" customFormat="false" ht="12.8" hidden="false" customHeight="false" outlineLevel="0" collapsed="false"/>
    <row r="359" customFormat="false" ht="12.8" hidden="false" customHeight="false" outlineLevel="0" collapsed="false"/>
    <row r="360" customFormat="false" ht="12.8" hidden="false" customHeight="false" outlineLevel="0" collapsed="false"/>
    <row r="361" customFormat="false" ht="12.8" hidden="false" customHeight="false" outlineLevel="0" collapsed="false"/>
    <row r="362" customFormat="false" ht="12.8" hidden="false" customHeight="false" outlineLevel="0" collapsed="false"/>
    <row r="363" customFormat="false" ht="12.8" hidden="false" customHeight="false" outlineLevel="0" collapsed="false"/>
    <row r="364" customFormat="false" ht="12.8" hidden="false" customHeight="false" outlineLevel="0" collapsed="false"/>
    <row r="365" customFormat="false" ht="12.8" hidden="false" customHeight="false" outlineLevel="0" collapsed="false"/>
    <row r="366" customFormat="false" ht="12.8" hidden="false" customHeight="false" outlineLevel="0" collapsed="false"/>
    <row r="367" customFormat="false" ht="12.8" hidden="false" customHeight="false" outlineLevel="0" collapsed="false"/>
    <row r="368" customFormat="false" ht="12.8" hidden="false" customHeight="false" outlineLevel="0" collapsed="false"/>
    <row r="369" customFormat="false" ht="12.8" hidden="false" customHeight="false" outlineLevel="0" collapsed="false"/>
    <row r="370" customFormat="false" ht="12.8" hidden="false" customHeight="false" outlineLevel="0" collapsed="false"/>
    <row r="371" customFormat="false" ht="12.8" hidden="false" customHeight="false" outlineLevel="0" collapsed="false"/>
    <row r="372" customFormat="false" ht="12.8" hidden="false" customHeight="false" outlineLevel="0" collapsed="false"/>
    <row r="373" customFormat="false" ht="12.8" hidden="false" customHeight="false" outlineLevel="0" collapsed="false"/>
    <row r="374" customFormat="false" ht="12.8" hidden="false" customHeight="false" outlineLevel="0" collapsed="false"/>
    <row r="375" customFormat="false" ht="12.8" hidden="false" customHeight="false" outlineLevel="0" collapsed="false"/>
    <row r="376" customFormat="false" ht="12.8" hidden="false" customHeight="false" outlineLevel="0" collapsed="false"/>
    <row r="377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1:M261"/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2078</TotalTime>
  <Application>LibreOffice/7.4.3.2$Windows_X86_64 LibreOffice_project/1048a8393ae2eeec98dff31b5c133c5f1d08b890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2022-12-09T15:09:57Z</dcterms:created>
  <dc:creator>Francesco Maduri</dc:creator>
  <dc:description/>
  <dc:language>it-IT</dc:language>
  <cp:lastModifiedBy/>
  <cp:lastPrinted>2023-01-20T12:25:23Z</cp:lastPrinted>
  <dcterms:modified xsi:type="dcterms:W3CDTF">2024-07-05T11:54:08Z</dcterms:modified>
  <cp:revision>145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